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hidePivotFieldList="1"/>
  <mc:AlternateContent xmlns:mc="http://schemas.openxmlformats.org/markup-compatibility/2006">
    <mc:Choice Requires="x15">
      <x15ac:absPath xmlns:x15ac="http://schemas.microsoft.com/office/spreadsheetml/2010/11/ac" url="D:\Ivan\Karir\Latihan\project-covid19\Data Final-20220426T223008Z-001\Data Final\Excel\"/>
    </mc:Choice>
  </mc:AlternateContent>
  <xr:revisionPtr revIDLastSave="0" documentId="13_ncr:1_{63C58155-6058-4422-8CAE-7103B6B7B720}" xr6:coauthVersionLast="47" xr6:coauthVersionMax="47" xr10:uidLastSave="{00000000-0000-0000-0000-000000000000}"/>
  <bookViews>
    <workbookView xWindow="-110" yWindow="-110" windowWidth="19420" windowHeight="11020" firstSheet="4" activeTab="7" xr2:uid="{6EC9BC96-55FD-4D5F-B004-F83679BF6F42}"/>
  </bookViews>
  <sheets>
    <sheet name="Data Percobaan" sheetId="1" r:id="rId1"/>
    <sheet name="Data Hasil dengan Kipas" sheetId="19" r:id="rId2"/>
    <sheet name="Data Hasil Tanpa Kipas" sheetId="20" r:id="rId3"/>
    <sheet name="Perbandingan Data Hasil" sheetId="21" r:id="rId4"/>
    <sheet name="Data Akurasi" sheetId="26" r:id="rId5"/>
    <sheet name="Data Presisi" sheetId="30" r:id="rId6"/>
    <sheet name="Data Hasil Akurasi" sheetId="31" r:id="rId7"/>
    <sheet name="Dashboard" sheetId="29" r:id="rId8"/>
    <sheet name="Dataset" sheetId="11" r:id="rId9"/>
  </sheets>
  <definedNames>
    <definedName name="Slicer_Variable">#N/A</definedName>
  </definedNames>
  <calcPr calcId="191029" concurrentCalc="0"/>
  <pivotCaches>
    <pivotCache cacheId="0" r:id="rId10"/>
  </pivotCaches>
  <extLst>
    <ext xmlns:x14="http://schemas.microsoft.com/office/spreadsheetml/2009/9/main" uri="{BBE1A952-AA13-448e-AADC-164F8A28A991}">
      <x14:slicerCaches>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102" i="11" l="1"/>
  <c r="L82" i="11"/>
  <c r="L62" i="11"/>
  <c r="L42" i="11"/>
  <c r="L22" i="11"/>
  <c r="L2" i="11"/>
  <c r="K102" i="11"/>
  <c r="K82" i="11"/>
  <c r="K62" i="11"/>
  <c r="K42" i="11"/>
  <c r="K22" i="11"/>
  <c r="K2" i="11"/>
  <c r="J102" i="11"/>
  <c r="J82" i="11"/>
  <c r="J62" i="11"/>
  <c r="J42" i="11"/>
  <c r="J22" i="11"/>
  <c r="J2" i="11"/>
  <c r="I102" i="11"/>
  <c r="I82" i="11"/>
  <c r="I62" i="11"/>
  <c r="I42" i="11"/>
  <c r="I22" i="11"/>
  <c r="I2" i="11"/>
  <c r="F2" i="11"/>
  <c r="F3" i="11"/>
  <c r="F4" i="11"/>
  <c r="F5" i="11"/>
  <c r="F6" i="11"/>
  <c r="F7" i="11"/>
  <c r="F8" i="11"/>
  <c r="F9" i="11"/>
  <c r="F10" i="11"/>
  <c r="F11" i="11"/>
  <c r="F12" i="11"/>
  <c r="F13" i="11"/>
  <c r="F14" i="11"/>
  <c r="F15" i="11"/>
  <c r="F16" i="11"/>
  <c r="F17" i="11"/>
  <c r="F18" i="11"/>
  <c r="F19" i="11"/>
  <c r="F20" i="11"/>
  <c r="F21" i="11"/>
  <c r="F22" i="11"/>
  <c r="F23" i="11"/>
  <c r="F24" i="11"/>
  <c r="F25" i="11"/>
  <c r="F26" i="11"/>
  <c r="F27" i="11"/>
  <c r="F28" i="11"/>
  <c r="F29" i="11"/>
  <c r="F30" i="11"/>
  <c r="F31" i="11"/>
  <c r="F32" i="11"/>
  <c r="F33" i="11"/>
  <c r="F34" i="11"/>
  <c r="F35" i="11"/>
  <c r="F36" i="11"/>
  <c r="F37" i="11"/>
  <c r="F38" i="11"/>
  <c r="F39" i="11"/>
  <c r="F40" i="11"/>
  <c r="F41" i="11"/>
  <c r="F42" i="11"/>
  <c r="F43" i="11"/>
  <c r="F44" i="11"/>
  <c r="F45" i="11"/>
  <c r="F46" i="11"/>
  <c r="F47" i="11"/>
  <c r="F48" i="11"/>
  <c r="F49" i="11"/>
  <c r="F50" i="11"/>
  <c r="F51" i="11"/>
  <c r="F52" i="11"/>
  <c r="F53" i="11"/>
  <c r="F54" i="11"/>
  <c r="F55" i="11"/>
  <c r="F56" i="11"/>
  <c r="F57" i="11"/>
  <c r="F58" i="11"/>
  <c r="F59" i="11"/>
  <c r="F60" i="11"/>
  <c r="F61" i="11"/>
  <c r="F62" i="11"/>
  <c r="F63" i="11"/>
  <c r="F64" i="11"/>
  <c r="F65" i="11"/>
  <c r="F66" i="11"/>
  <c r="F67" i="11"/>
  <c r="F68" i="11"/>
  <c r="F69" i="11"/>
  <c r="F70" i="11"/>
  <c r="F71" i="11"/>
  <c r="F72" i="11"/>
  <c r="F73" i="11"/>
  <c r="F74" i="11"/>
  <c r="F75" i="11"/>
  <c r="F76" i="11"/>
  <c r="F77" i="11"/>
  <c r="F78" i="11"/>
  <c r="F79" i="11"/>
  <c r="F80" i="11"/>
  <c r="F81" i="11"/>
  <c r="F82" i="11"/>
  <c r="F83" i="11"/>
  <c r="F84" i="11"/>
  <c r="F85" i="11"/>
  <c r="F86" i="11"/>
  <c r="F87" i="11"/>
  <c r="F88" i="11"/>
  <c r="F89" i="11"/>
  <c r="F90" i="11"/>
  <c r="F91" i="11"/>
  <c r="F92" i="11"/>
  <c r="F93" i="11"/>
  <c r="F94" i="11"/>
  <c r="F95" i="11"/>
  <c r="F96" i="11"/>
  <c r="F97" i="11"/>
  <c r="F98" i="11"/>
  <c r="F99" i="11"/>
  <c r="F100" i="11"/>
  <c r="F101" i="11"/>
  <c r="F102" i="11"/>
  <c r="F103" i="11"/>
  <c r="F104" i="11"/>
  <c r="F105" i="11"/>
  <c r="F106" i="11"/>
  <c r="F107" i="11"/>
  <c r="F108" i="11"/>
  <c r="F109" i="11"/>
  <c r="F110" i="11"/>
  <c r="F111" i="11"/>
  <c r="F112" i="11"/>
  <c r="F113" i="11"/>
  <c r="F114" i="11"/>
  <c r="F115" i="11"/>
  <c r="F116" i="11"/>
  <c r="F117" i="11"/>
  <c r="F118" i="11"/>
  <c r="F119" i="11"/>
  <c r="F120" i="11"/>
  <c r="F121" i="11"/>
  <c r="G102" i="11"/>
  <c r="G103" i="11"/>
  <c r="G104" i="11"/>
  <c r="G105" i="11"/>
  <c r="G106" i="11"/>
  <c r="G107" i="11"/>
  <c r="G108" i="11"/>
  <c r="G109" i="11"/>
  <c r="G110" i="11"/>
  <c r="G111" i="11"/>
  <c r="G82" i="11"/>
  <c r="G83" i="11"/>
  <c r="G84" i="11"/>
  <c r="G85" i="11"/>
  <c r="G86" i="11"/>
  <c r="G87" i="11"/>
  <c r="G88" i="11"/>
  <c r="G89" i="11"/>
  <c r="G90" i="11"/>
  <c r="G91" i="11"/>
  <c r="G62" i="11"/>
  <c r="G63" i="11"/>
  <c r="G64" i="11"/>
  <c r="G65" i="11"/>
  <c r="G66" i="11"/>
  <c r="G67" i="11"/>
  <c r="G68" i="11"/>
  <c r="G69" i="11"/>
  <c r="G70" i="11"/>
  <c r="G71" i="11"/>
  <c r="G42" i="11"/>
  <c r="G43" i="11"/>
  <c r="G44" i="11"/>
  <c r="G45" i="11"/>
  <c r="G46" i="11"/>
  <c r="G47" i="11"/>
  <c r="G48" i="11"/>
  <c r="G49" i="11"/>
  <c r="G50" i="11"/>
  <c r="G51" i="11"/>
  <c r="G22" i="11"/>
  <c r="G23" i="11"/>
  <c r="G24" i="11"/>
  <c r="G25" i="11"/>
  <c r="G26" i="11"/>
  <c r="G27" i="11"/>
  <c r="G28" i="11"/>
  <c r="G29" i="11"/>
  <c r="G30" i="11"/>
  <c r="G31" i="11"/>
  <c r="G2" i="11"/>
  <c r="G3" i="11"/>
  <c r="G4" i="11"/>
  <c r="G5" i="11"/>
  <c r="G6" i="11"/>
  <c r="G7" i="11"/>
  <c r="G8" i="11"/>
  <c r="G9" i="11"/>
  <c r="G10" i="11"/>
  <c r="G11" i="11"/>
  <c r="Q22" i="1"/>
  <c r="R22" i="1"/>
  <c r="S22" i="1"/>
  <c r="T22" i="1"/>
  <c r="U22" i="1"/>
  <c r="Q23" i="1"/>
  <c r="R23" i="1"/>
  <c r="S23" i="1"/>
  <c r="T23" i="1"/>
  <c r="U23" i="1"/>
  <c r="Q24" i="1"/>
  <c r="R24" i="1"/>
  <c r="S24" i="1"/>
  <c r="T24" i="1"/>
  <c r="U24" i="1"/>
  <c r="Q25" i="1"/>
  <c r="R25" i="1"/>
  <c r="S25" i="1"/>
  <c r="T25" i="1"/>
  <c r="U25" i="1"/>
  <c r="Q26" i="1"/>
  <c r="R26" i="1"/>
  <c r="S26" i="1"/>
  <c r="T26" i="1"/>
  <c r="U26" i="1"/>
  <c r="Q27" i="1"/>
  <c r="R27" i="1"/>
  <c r="S27" i="1"/>
  <c r="T27" i="1"/>
  <c r="U27" i="1"/>
  <c r="Q28" i="1"/>
  <c r="R28" i="1"/>
  <c r="S28" i="1"/>
  <c r="T28" i="1"/>
  <c r="U28" i="1"/>
  <c r="Q29" i="1"/>
  <c r="R29" i="1"/>
  <c r="S29" i="1"/>
  <c r="T29" i="1"/>
  <c r="U29" i="1"/>
  <c r="Q30" i="1"/>
  <c r="R30" i="1"/>
  <c r="S30" i="1"/>
  <c r="T30" i="1"/>
  <c r="U30" i="1"/>
  <c r="Q31" i="1"/>
  <c r="R31" i="1"/>
  <c r="S31" i="1"/>
  <c r="T31" i="1"/>
  <c r="U31" i="1"/>
  <c r="Q32" i="1"/>
  <c r="R32" i="1"/>
  <c r="S32" i="1"/>
  <c r="T32" i="1"/>
  <c r="U32" i="1"/>
  <c r="Q33" i="1"/>
  <c r="R33" i="1"/>
  <c r="S33" i="1"/>
  <c r="T33" i="1"/>
  <c r="U33" i="1"/>
  <c r="Q34" i="1"/>
  <c r="R34" i="1"/>
  <c r="S34" i="1"/>
  <c r="T34" i="1"/>
  <c r="U34" i="1"/>
  <c r="Q35" i="1"/>
  <c r="R35" i="1"/>
  <c r="S35" i="1"/>
  <c r="T35" i="1"/>
  <c r="U35" i="1"/>
  <c r="Q36" i="1"/>
  <c r="R36" i="1"/>
  <c r="S36" i="1"/>
  <c r="T36" i="1"/>
  <c r="U36" i="1"/>
  <c r="Q37" i="1"/>
  <c r="R37" i="1"/>
  <c r="S37" i="1"/>
  <c r="T37" i="1"/>
  <c r="U37" i="1"/>
  <c r="Q38" i="1"/>
  <c r="R38" i="1"/>
  <c r="S38" i="1"/>
  <c r="T38" i="1"/>
  <c r="U38" i="1"/>
  <c r="Q39" i="1"/>
  <c r="R39" i="1"/>
  <c r="S39" i="1"/>
  <c r="T39" i="1"/>
  <c r="U39" i="1"/>
  <c r="Q40" i="1"/>
  <c r="R40" i="1"/>
  <c r="S40" i="1"/>
  <c r="T40" i="1"/>
  <c r="U40" i="1"/>
  <c r="Q41" i="1"/>
  <c r="R41" i="1"/>
  <c r="S41" i="1"/>
  <c r="T41" i="1"/>
  <c r="U41" i="1"/>
  <c r="P23" i="1"/>
  <c r="P24" i="1"/>
  <c r="P25" i="1"/>
  <c r="P26" i="1"/>
  <c r="P27" i="1"/>
  <c r="P28" i="1"/>
  <c r="P29" i="1"/>
  <c r="P30" i="1"/>
  <c r="P31" i="1"/>
  <c r="P32" i="1"/>
  <c r="P33" i="1"/>
  <c r="P34" i="1"/>
  <c r="P35" i="1"/>
  <c r="P36" i="1"/>
  <c r="P37" i="1"/>
  <c r="P38" i="1"/>
  <c r="P39" i="1"/>
  <c r="P40" i="1"/>
  <c r="P41" i="1"/>
  <c r="P22" i="1"/>
  <c r="P2" i="1"/>
  <c r="R2" i="1"/>
  <c r="S2" i="1"/>
  <c r="T2" i="1"/>
  <c r="U2" i="1"/>
  <c r="R3" i="1"/>
  <c r="S3" i="1"/>
  <c r="T3" i="1"/>
  <c r="U3" i="1"/>
  <c r="R4" i="1"/>
  <c r="S4" i="1"/>
  <c r="T4" i="1"/>
  <c r="U4" i="1"/>
  <c r="R5" i="1"/>
  <c r="S5" i="1"/>
  <c r="T5" i="1"/>
  <c r="U5" i="1"/>
  <c r="R6" i="1"/>
  <c r="S6" i="1"/>
  <c r="T6" i="1"/>
  <c r="U6" i="1"/>
  <c r="R7" i="1"/>
  <c r="S7" i="1"/>
  <c r="T7" i="1"/>
  <c r="U7" i="1"/>
  <c r="R8" i="1"/>
  <c r="S8" i="1"/>
  <c r="T8" i="1"/>
  <c r="U8" i="1"/>
  <c r="R9" i="1"/>
  <c r="S9" i="1"/>
  <c r="T9" i="1"/>
  <c r="U9" i="1"/>
  <c r="R10" i="1"/>
  <c r="S10" i="1"/>
  <c r="T10" i="1"/>
  <c r="U10" i="1"/>
  <c r="R11" i="1"/>
  <c r="S11" i="1"/>
  <c r="T11" i="1"/>
  <c r="U11" i="1"/>
  <c r="R12" i="1"/>
  <c r="S12" i="1"/>
  <c r="T12" i="1"/>
  <c r="U12" i="1"/>
  <c r="R13" i="1"/>
  <c r="S13" i="1"/>
  <c r="T13" i="1"/>
  <c r="U13" i="1"/>
  <c r="R14" i="1"/>
  <c r="S14" i="1"/>
  <c r="T14" i="1"/>
  <c r="U14" i="1"/>
  <c r="R15" i="1"/>
  <c r="S15" i="1"/>
  <c r="T15" i="1"/>
  <c r="U15" i="1"/>
  <c r="R16" i="1"/>
  <c r="S16" i="1"/>
  <c r="T16" i="1"/>
  <c r="U16" i="1"/>
  <c r="R17" i="1"/>
  <c r="S17" i="1"/>
  <c r="T17" i="1"/>
  <c r="U17" i="1"/>
  <c r="R18" i="1"/>
  <c r="S18" i="1"/>
  <c r="T18" i="1"/>
  <c r="U18" i="1"/>
  <c r="R19" i="1"/>
  <c r="S19" i="1"/>
  <c r="T19" i="1"/>
  <c r="U19" i="1"/>
  <c r="R20" i="1"/>
  <c r="S20" i="1"/>
  <c r="T20" i="1"/>
  <c r="U20" i="1"/>
  <c r="R21" i="1"/>
  <c r="S21" i="1"/>
  <c r="T21" i="1"/>
  <c r="U21" i="1"/>
  <c r="Q3" i="1"/>
  <c r="Q4" i="1"/>
  <c r="Q5" i="1"/>
  <c r="Q6" i="1"/>
  <c r="Q7" i="1"/>
  <c r="Q8" i="1"/>
  <c r="Q9" i="1"/>
  <c r="Q10" i="1"/>
  <c r="Q11" i="1"/>
  <c r="Q12" i="1"/>
  <c r="Q13" i="1"/>
  <c r="Q14" i="1"/>
  <c r="Q15" i="1"/>
  <c r="Q16" i="1"/>
  <c r="Q17" i="1"/>
  <c r="Q18" i="1"/>
  <c r="Q19" i="1"/>
  <c r="Q20" i="1"/>
  <c r="Q21" i="1"/>
  <c r="Q2" i="1"/>
  <c r="P3" i="1"/>
  <c r="P4" i="1"/>
  <c r="P5" i="1"/>
  <c r="P6" i="1"/>
  <c r="P7" i="1"/>
  <c r="P8" i="1"/>
  <c r="P9" i="1"/>
  <c r="P10" i="1"/>
  <c r="P11" i="1"/>
  <c r="P12" i="1"/>
  <c r="P13" i="1"/>
  <c r="P14" i="1"/>
  <c r="P15" i="1"/>
  <c r="P16" i="1"/>
  <c r="P17" i="1"/>
  <c r="P18" i="1"/>
  <c r="P19" i="1"/>
  <c r="P20" i="1"/>
  <c r="P21" i="1"/>
</calcChain>
</file>

<file path=xl/sharedStrings.xml><?xml version="1.0" encoding="utf-8"?>
<sst xmlns="http://schemas.openxmlformats.org/spreadsheetml/2006/main" count="225" uniqueCount="50">
  <si>
    <t>Time</t>
  </si>
  <si>
    <t>Arus</t>
  </si>
  <si>
    <t>Row Labels</t>
  </si>
  <si>
    <t>Grand Total</t>
  </si>
  <si>
    <t>Metode</t>
  </si>
  <si>
    <t>Dengan Kipas</t>
  </si>
  <si>
    <t>Tanpa Kipas</t>
  </si>
  <si>
    <t>Tegangan</t>
  </si>
  <si>
    <t>Suhu Generator</t>
  </si>
  <si>
    <t>Suhu Ambient</t>
  </si>
  <si>
    <t>Kelembapan</t>
  </si>
  <si>
    <t>Konsentrasi Ozon</t>
  </si>
  <si>
    <t>Akurasi Sensor Tegangan</t>
  </si>
  <si>
    <t>Akurasi Sensor Arus</t>
  </si>
  <si>
    <t>Akurasi Sensor Suhu Generator</t>
  </si>
  <si>
    <t>Akurasi Sensor Suhu Ambient</t>
  </si>
  <si>
    <t>Akurasi Sensor Kelembapan</t>
  </si>
  <si>
    <t>Akurasi Sensor Konsentrasi Ozon</t>
  </si>
  <si>
    <t>Tegangan Multimeter</t>
  </si>
  <si>
    <t>Arus Mutimeter</t>
  </si>
  <si>
    <t>Suhu generator Sensor Flir</t>
  </si>
  <si>
    <t>Suhu Ambient Sensor DM-502</t>
  </si>
  <si>
    <t>Kelembapan DM-502</t>
  </si>
  <si>
    <t>Konsentrasi Ozon Sensor DM-502</t>
  </si>
  <si>
    <t>Presisi Sensor Tegangan</t>
  </si>
  <si>
    <t>Presisi Sensor Arus</t>
  </si>
  <si>
    <t>Presisi Sensor Suhu Generator</t>
  </si>
  <si>
    <t>Presisi Sensor Suhu Ambient</t>
  </si>
  <si>
    <t>Presisi Sensor Kelembapan</t>
  </si>
  <si>
    <t>Presisi Sensor Konsentrasi Ozon</t>
  </si>
  <si>
    <t xml:space="preserve">Percobaan Ke </t>
  </si>
  <si>
    <t>Variable</t>
  </si>
  <si>
    <t>Akurasi Sensor</t>
  </si>
  <si>
    <t>Presisi Sensor</t>
  </si>
  <si>
    <t>Percobaan Ke</t>
  </si>
  <si>
    <t>Column Labels</t>
  </si>
  <si>
    <t>Sensor Acuan</t>
  </si>
  <si>
    <t xml:space="preserve"> Data Hasil Tanpa Kipas</t>
  </si>
  <si>
    <t>Data Hasil dengan Kipas</t>
  </si>
  <si>
    <t>Hasil Data dengan Kipas</t>
  </si>
  <si>
    <t>Hasil Data Tanpa Kipas</t>
  </si>
  <si>
    <t>Akurasi Sensor (%)</t>
  </si>
  <si>
    <t>Presisi Sensor (%)</t>
  </si>
  <si>
    <t>Error Sensor</t>
  </si>
  <si>
    <t>Nilai Sensor</t>
  </si>
  <si>
    <t>Error</t>
  </si>
  <si>
    <t>Rata-Rata Akurasi Error</t>
  </si>
  <si>
    <t>Presisi Error</t>
  </si>
  <si>
    <t>Values</t>
  </si>
  <si>
    <t>Hasil Data Sensor Acuan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</si>
</sst>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Rockwell"/>
      <family val="2"/>
      <scheme val="minor"/>
    </font>
  </fonts>
  <fills count="3">
    <fill>
      <patternFill patternType="none"/>
    </fill>
    <fill>
      <patternFill patternType="gray125"/>
    </fill>
    <fill>
      <patternFill patternType="solid">
        <fgColor theme="5" tint="0.79998168889431442"/>
        <bgColor indexed="64"/>
      </patternFill>
    </fill>
  </fills>
  <borders count="1">
    <border>
      <left/>
      <right/>
      <top/>
      <bottom/>
      <diagonal/>
    </border>
  </borders>
  <cellStyleXfs count="1">
    <xf numFmtId="0" fontId="0" fillId="0" borderId="0"/>
  </cellStyleXfs>
  <cellXfs count="11">
    <xf numFmtId="0" fontId="0" fillId="0" borderId="0" xfId="0"/>
    <xf numFmtId="2"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right" vertical="center"/>
    </xf>
    <xf numFmtId="2" fontId="0" fillId="0" borderId="0" xfId="0" applyNumberFormat="1" applyAlignment="1">
      <alignment horizontal="right" vertical="center"/>
    </xf>
    <xf numFmtId="0" fontId="0" fillId="0" borderId="0" xfId="0" applyBorder="1" applyAlignment="1">
      <alignment horizontal="right" vertical="center"/>
    </xf>
    <xf numFmtId="2" fontId="0" fillId="0" borderId="0" xfId="0" applyNumberFormat="1" applyBorder="1" applyAlignment="1">
      <alignment horizontal="right" vertical="center"/>
    </xf>
    <xf numFmtId="0" fontId="0" fillId="2" borderId="0" xfId="0" applyFill="1"/>
    <xf numFmtId="2" fontId="0" fillId="2" borderId="0" xfId="0" applyNumberFormat="1" applyFill="1"/>
  </cellXfs>
  <cellStyles count="1">
    <cellStyle name="Normal" xfId="0" builtinId="0"/>
  </cellStyles>
  <dxfs count="3">
    <dxf>
      <fill>
        <patternFill>
          <bgColor rgb="FFFFFF00"/>
        </patternFill>
      </fill>
    </dxf>
    <dxf>
      <fill>
        <patternFill>
          <bgColor rgb="FFFFFF00"/>
        </patternFill>
      </fill>
    </dxf>
    <dxf>
      <fill>
        <patternFill>
          <bgColor rgb="FFFFFF00"/>
        </patternFill>
      </fill>
    </dxf>
  </dxfs>
  <tableStyles count="0" defaultTableStyle="TableStyleMedium2" defaultPivotStyle="PivotStyleLight16"/>
  <colors>
    <mruColors>
      <color rgb="FF66FF33"/>
      <color rgb="FF333300"/>
      <color rgb="FF660066"/>
      <color rgb="FF000066"/>
      <color rgb="FF666699"/>
      <color rgb="FF003399"/>
      <color rgb="FF003300"/>
      <color rgb="FF669900"/>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Hasil dengan Kipas!PivotTable18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Data</a:t>
            </a:r>
            <a:r>
              <a:rPr lang="en-US" baseline="0"/>
              <a:t> Hasil</a:t>
            </a:r>
            <a:r>
              <a:rPr lang="en-US"/>
              <a:t> Dengan</a:t>
            </a:r>
            <a:r>
              <a:rPr lang="en-US" baseline="0"/>
              <a:t> Kapas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 Hasil dengan Kipas'!$B$3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'Data Hasil dengan Kipas'!$A$4:$A$24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'Data Hasil dengan Kipas'!$B$4:$B$24</c:f>
              <c:numCache>
                <c:formatCode>General</c:formatCode>
                <c:ptCount val="20"/>
                <c:pt idx="0">
                  <c:v>32.1</c:v>
                </c:pt>
                <c:pt idx="1">
                  <c:v>32.5</c:v>
                </c:pt>
                <c:pt idx="2">
                  <c:v>32.9</c:v>
                </c:pt>
                <c:pt idx="3">
                  <c:v>33.4</c:v>
                </c:pt>
                <c:pt idx="4">
                  <c:v>33.9</c:v>
                </c:pt>
                <c:pt idx="5">
                  <c:v>34.4</c:v>
                </c:pt>
                <c:pt idx="6">
                  <c:v>34.799999999999997</c:v>
                </c:pt>
                <c:pt idx="7">
                  <c:v>35.200000000000003</c:v>
                </c:pt>
                <c:pt idx="8">
                  <c:v>35.5</c:v>
                </c:pt>
                <c:pt idx="9">
                  <c:v>35.9</c:v>
                </c:pt>
                <c:pt idx="10">
                  <c:v>36.1</c:v>
                </c:pt>
                <c:pt idx="11">
                  <c:v>36.4</c:v>
                </c:pt>
                <c:pt idx="12">
                  <c:v>36.6</c:v>
                </c:pt>
                <c:pt idx="13">
                  <c:v>36.799999999999997</c:v>
                </c:pt>
                <c:pt idx="14">
                  <c:v>37</c:v>
                </c:pt>
                <c:pt idx="15">
                  <c:v>37.200000000000003</c:v>
                </c:pt>
                <c:pt idx="16">
                  <c:v>37.4</c:v>
                </c:pt>
                <c:pt idx="17">
                  <c:v>37.5</c:v>
                </c:pt>
                <c:pt idx="18">
                  <c:v>37.6</c:v>
                </c:pt>
                <c:pt idx="19">
                  <c:v>37.700000000000003</c:v>
                </c:pt>
              </c:numCache>
            </c:numRef>
          </c:val>
          <c:smooth val="0"/>
          <c:extLst>
            <c:ext xmlns:c16="http://schemas.microsoft.com/office/drawing/2014/chart" uri="{C3380CC4-5D6E-409C-BE32-E72D297353CC}">
              <c16:uniqueId val="{00000000-CF59-4501-AD5C-DAA6F5A71F60}"/>
            </c:ext>
          </c:extLst>
        </c:ser>
        <c:dLbls>
          <c:showLegendKey val="0"/>
          <c:showVal val="0"/>
          <c:showCatName val="0"/>
          <c:showSerName val="0"/>
          <c:showPercent val="0"/>
          <c:showBubbleSize val="0"/>
        </c:dLbls>
        <c:marker val="1"/>
        <c:smooth val="0"/>
        <c:axId val="1705099999"/>
        <c:axId val="1705105823"/>
      </c:lineChart>
      <c:catAx>
        <c:axId val="17050999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D"/>
                  <a:t>Time (s)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5105823"/>
        <c:crosses val="autoZero"/>
        <c:auto val="1"/>
        <c:lblAlgn val="ctr"/>
        <c:lblOffset val="100"/>
        <c:noMultiLvlLbl val="0"/>
      </c:catAx>
      <c:valAx>
        <c:axId val="17051058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50999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Final.xlsx]Perbandingan Data Hasil!PivotTable20</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D">
                <a:solidFill>
                  <a:schemeClr val="bg1"/>
                </a:solidFill>
              </a:rPr>
              <a:t>Perbandingan</a:t>
            </a:r>
            <a:r>
              <a:rPr lang="en-ID" baseline="0">
                <a:solidFill>
                  <a:schemeClr val="bg1"/>
                </a:solidFill>
              </a:rPr>
              <a:t> Data Hasil</a:t>
            </a:r>
            <a:endParaRPr lang="en-ID">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9247594050743664E-2"/>
          <c:y val="0.13467592592592595"/>
          <c:w val="0.85860826771653542"/>
          <c:h val="0.66438283756197136"/>
        </c:manualLayout>
      </c:layout>
      <c:lineChart>
        <c:grouping val="standard"/>
        <c:varyColors val="0"/>
        <c:ser>
          <c:idx val="0"/>
          <c:order val="0"/>
          <c:tx>
            <c:strRef>
              <c:f>'Perbandingan Data Hasil'!$B$3</c:f>
              <c:strCache>
                <c:ptCount val="1"/>
                <c:pt idx="0">
                  <c:v>Hasil Data dengan Kipas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'Perbandingan Data Hasil'!$A$4:$A$24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'Perbandingan Data Hasil'!$B$4:$B$24</c:f>
              <c:numCache>
                <c:formatCode>General</c:formatCode>
                <c:ptCount val="20"/>
                <c:pt idx="0">
                  <c:v>32.1</c:v>
                </c:pt>
                <c:pt idx="1">
                  <c:v>32.5</c:v>
                </c:pt>
                <c:pt idx="2">
                  <c:v>32.9</c:v>
                </c:pt>
                <c:pt idx="3">
                  <c:v>33.4</c:v>
                </c:pt>
                <c:pt idx="4">
                  <c:v>33.9</c:v>
                </c:pt>
                <c:pt idx="5">
                  <c:v>34.4</c:v>
                </c:pt>
                <c:pt idx="6">
                  <c:v>34.799999999999997</c:v>
                </c:pt>
                <c:pt idx="7">
                  <c:v>35.200000000000003</c:v>
                </c:pt>
                <c:pt idx="8">
                  <c:v>35.5</c:v>
                </c:pt>
                <c:pt idx="9">
                  <c:v>35.9</c:v>
                </c:pt>
                <c:pt idx="10">
                  <c:v>36.1</c:v>
                </c:pt>
                <c:pt idx="11">
                  <c:v>36.4</c:v>
                </c:pt>
                <c:pt idx="12">
                  <c:v>36.6</c:v>
                </c:pt>
                <c:pt idx="13">
                  <c:v>36.799999999999997</c:v>
                </c:pt>
                <c:pt idx="14">
                  <c:v>37</c:v>
                </c:pt>
                <c:pt idx="15">
                  <c:v>37.200000000000003</c:v>
                </c:pt>
                <c:pt idx="16">
                  <c:v>37.4</c:v>
                </c:pt>
                <c:pt idx="17">
                  <c:v>37.5</c:v>
                </c:pt>
                <c:pt idx="18">
                  <c:v>37.6</c:v>
                </c:pt>
                <c:pt idx="19">
                  <c:v>37.700000000000003</c:v>
                </c:pt>
              </c:numCache>
            </c:numRef>
          </c:val>
          <c:smooth val="0"/>
          <c:extLst>
            <c:ext xmlns:c16="http://schemas.microsoft.com/office/drawing/2014/chart" uri="{C3380CC4-5D6E-409C-BE32-E72D297353CC}">
              <c16:uniqueId val="{00000000-E68C-4065-AB6A-40018707D5CA}"/>
            </c:ext>
          </c:extLst>
        </c:ser>
        <c:ser>
          <c:idx val="1"/>
          <c:order val="1"/>
          <c:tx>
            <c:strRef>
              <c:f>'Perbandingan Data Hasil'!$C$3</c:f>
              <c:strCache>
                <c:ptCount val="1"/>
                <c:pt idx="0">
                  <c:v>Hasil Data Tanpa Kipas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'Perbandingan Data Hasil'!$A$4:$A$24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'Perbandingan Data Hasil'!$C$4:$C$24</c:f>
              <c:numCache>
                <c:formatCode>General</c:formatCode>
                <c:ptCount val="20"/>
                <c:pt idx="0">
                  <c:v>32.200000000000003</c:v>
                </c:pt>
                <c:pt idx="1">
                  <c:v>32.4</c:v>
                </c:pt>
                <c:pt idx="2">
                  <c:v>32.6</c:v>
                </c:pt>
                <c:pt idx="3">
                  <c:v>32.9</c:v>
                </c:pt>
                <c:pt idx="4">
                  <c:v>33.200000000000003</c:v>
                </c:pt>
                <c:pt idx="5">
                  <c:v>33.6</c:v>
                </c:pt>
                <c:pt idx="6">
                  <c:v>34</c:v>
                </c:pt>
                <c:pt idx="7">
                  <c:v>34.4</c:v>
                </c:pt>
                <c:pt idx="8">
                  <c:v>34.9</c:v>
                </c:pt>
                <c:pt idx="9">
                  <c:v>35.4</c:v>
                </c:pt>
                <c:pt idx="10">
                  <c:v>35.9</c:v>
                </c:pt>
                <c:pt idx="11">
                  <c:v>36.4</c:v>
                </c:pt>
                <c:pt idx="12">
                  <c:v>36.9</c:v>
                </c:pt>
                <c:pt idx="13">
                  <c:v>37.4</c:v>
                </c:pt>
                <c:pt idx="14">
                  <c:v>37.799999999999997</c:v>
                </c:pt>
                <c:pt idx="15">
                  <c:v>38.4</c:v>
                </c:pt>
                <c:pt idx="16">
                  <c:v>38.799999999999997</c:v>
                </c:pt>
                <c:pt idx="17">
                  <c:v>39.299999999999997</c:v>
                </c:pt>
                <c:pt idx="18">
                  <c:v>39.700000000000003</c:v>
                </c:pt>
                <c:pt idx="19">
                  <c:v>40.200000000000003</c:v>
                </c:pt>
              </c:numCache>
            </c:numRef>
          </c:val>
          <c:smooth val="0"/>
          <c:extLst>
            <c:ext xmlns:c16="http://schemas.microsoft.com/office/drawing/2014/chart" uri="{C3380CC4-5D6E-409C-BE32-E72D297353CC}">
              <c16:uniqueId val="{00000001-E68C-4065-AB6A-40018707D5CA}"/>
            </c:ext>
          </c:extLst>
        </c:ser>
        <c:dLbls>
          <c:showLegendKey val="0"/>
          <c:showVal val="0"/>
          <c:showCatName val="0"/>
          <c:showSerName val="0"/>
          <c:showPercent val="0"/>
          <c:showBubbleSize val="0"/>
        </c:dLbls>
        <c:marker val="1"/>
        <c:smooth val="0"/>
        <c:axId val="1755203759"/>
        <c:axId val="1755197935"/>
      </c:lineChart>
      <c:catAx>
        <c:axId val="175520375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D">
                    <a:solidFill>
                      <a:schemeClr val="bg1"/>
                    </a:solidFill>
                  </a:rPr>
                  <a:t>Time</a:t>
                </a:r>
                <a:r>
                  <a:rPr lang="en-ID" baseline="0">
                    <a:solidFill>
                      <a:schemeClr val="bg1"/>
                    </a:solidFill>
                  </a:rPr>
                  <a:t> (s)</a:t>
                </a:r>
                <a:endParaRPr lang="en-ID">
                  <a:solidFill>
                    <a:schemeClr val="bg1"/>
                  </a:solidFill>
                </a:endParaRPr>
              </a:p>
            </c:rich>
          </c:tx>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55197935"/>
        <c:crosses val="autoZero"/>
        <c:auto val="1"/>
        <c:lblAlgn val="ctr"/>
        <c:lblOffset val="100"/>
        <c:noMultiLvlLbl val="0"/>
      </c:catAx>
      <c:valAx>
        <c:axId val="17551979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55203759"/>
        <c:crosses val="autoZero"/>
        <c:crossBetween val="between"/>
      </c:valAx>
      <c:spPr>
        <a:noFill/>
        <a:ln>
          <a:noFill/>
        </a:ln>
        <a:effectLst/>
      </c:spPr>
    </c:plotArea>
    <c:legend>
      <c:legendPos val="r"/>
      <c:layout>
        <c:manualLayout>
          <c:xMode val="edge"/>
          <c:yMode val="edge"/>
          <c:x val="0.45803994583615437"/>
          <c:y val="0.63551454074287361"/>
          <c:w val="0.48362672083051222"/>
          <c:h val="0.141892887993089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333300">
        <a:alpha val="89804"/>
      </a:srgb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Hasil Akurasi!PivotTable26</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D">
                <a:solidFill>
                  <a:schemeClr val="bg1"/>
                </a:solidFill>
              </a:rPr>
              <a:t>Data</a:t>
            </a:r>
            <a:r>
              <a:rPr lang="en-ID" baseline="0">
                <a:solidFill>
                  <a:schemeClr val="bg1"/>
                </a:solidFill>
              </a:rPr>
              <a:t> Hasil Akurasi Sensor</a:t>
            </a:r>
            <a:endParaRPr lang="en-ID">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9247594050743664E-2"/>
          <c:y val="0.17171296296296296"/>
          <c:w val="0.87031474190726144"/>
          <c:h val="0.62271617089530473"/>
        </c:manualLayout>
      </c:layout>
      <c:lineChart>
        <c:grouping val="standard"/>
        <c:varyColors val="0"/>
        <c:ser>
          <c:idx val="0"/>
          <c:order val="0"/>
          <c:tx>
            <c:strRef>
              <c:f>'Data Hasil Akurasi'!$B$3</c:f>
              <c:strCache>
                <c:ptCount val="1"/>
                <c:pt idx="0">
                  <c:v>Hasil Data dengan Kipas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'Data Hasil Akurasi'!$A$4:$A$24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'Data Hasil Akurasi'!$B$4:$B$24</c:f>
              <c:numCache>
                <c:formatCode>General</c:formatCode>
                <c:ptCount val="20"/>
                <c:pt idx="0">
                  <c:v>32.1</c:v>
                </c:pt>
                <c:pt idx="1">
                  <c:v>32.5</c:v>
                </c:pt>
                <c:pt idx="2">
                  <c:v>32.9</c:v>
                </c:pt>
                <c:pt idx="3">
                  <c:v>33.4</c:v>
                </c:pt>
                <c:pt idx="4">
                  <c:v>33.9</c:v>
                </c:pt>
                <c:pt idx="5">
                  <c:v>34.4</c:v>
                </c:pt>
                <c:pt idx="6">
                  <c:v>34.799999999999997</c:v>
                </c:pt>
                <c:pt idx="7">
                  <c:v>35.200000000000003</c:v>
                </c:pt>
                <c:pt idx="8">
                  <c:v>35.5</c:v>
                </c:pt>
                <c:pt idx="9">
                  <c:v>35.9</c:v>
                </c:pt>
                <c:pt idx="10">
                  <c:v>36.1</c:v>
                </c:pt>
                <c:pt idx="11">
                  <c:v>36.4</c:v>
                </c:pt>
                <c:pt idx="12">
                  <c:v>36.6</c:v>
                </c:pt>
                <c:pt idx="13">
                  <c:v>36.799999999999997</c:v>
                </c:pt>
                <c:pt idx="14">
                  <c:v>37</c:v>
                </c:pt>
                <c:pt idx="15">
                  <c:v>37.200000000000003</c:v>
                </c:pt>
                <c:pt idx="16">
                  <c:v>37.4</c:v>
                </c:pt>
                <c:pt idx="17">
                  <c:v>37.5</c:v>
                </c:pt>
                <c:pt idx="18">
                  <c:v>37.6</c:v>
                </c:pt>
                <c:pt idx="19">
                  <c:v>37.700000000000003</c:v>
                </c:pt>
              </c:numCache>
            </c:numRef>
          </c:val>
          <c:smooth val="0"/>
          <c:extLst>
            <c:ext xmlns:c16="http://schemas.microsoft.com/office/drawing/2014/chart" uri="{C3380CC4-5D6E-409C-BE32-E72D297353CC}">
              <c16:uniqueId val="{00000000-7BA1-4D39-9B29-5EBCB143BC3A}"/>
            </c:ext>
          </c:extLst>
        </c:ser>
        <c:ser>
          <c:idx val="1"/>
          <c:order val="1"/>
          <c:tx>
            <c:strRef>
              <c:f>'Data Hasil Akurasi'!$C$3</c:f>
              <c:strCache>
                <c:ptCount val="1"/>
                <c:pt idx="0">
                  <c:v>Hasil Data Sensor Acuan</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'Data Hasil Akurasi'!$A$4:$A$24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'Data Hasil Akurasi'!$C$4:$C$24</c:f>
              <c:numCache>
                <c:formatCode>General</c:formatCode>
                <c:ptCount val="20"/>
                <c:pt idx="0">
                  <c:v>32</c:v>
                </c:pt>
                <c:pt idx="1">
                  <c:v>32</c:v>
                </c:pt>
                <c:pt idx="2">
                  <c:v>33</c:v>
                </c:pt>
                <c:pt idx="3">
                  <c:v>33</c:v>
                </c:pt>
                <c:pt idx="4">
                  <c:v>34</c:v>
                </c:pt>
                <c:pt idx="5">
                  <c:v>34</c:v>
                </c:pt>
                <c:pt idx="6">
                  <c:v>34</c:v>
                </c:pt>
                <c:pt idx="7">
                  <c:v>34</c:v>
                </c:pt>
                <c:pt idx="8">
                  <c:v>35</c:v>
                </c:pt>
                <c:pt idx="9">
                  <c:v>35</c:v>
                </c:pt>
                <c:pt idx="10">
                  <c:v>36</c:v>
                </c:pt>
                <c:pt idx="11">
                  <c:v>36</c:v>
                </c:pt>
                <c:pt idx="12">
                  <c:v>36</c:v>
                </c:pt>
                <c:pt idx="13">
                  <c:v>36</c:v>
                </c:pt>
                <c:pt idx="14">
                  <c:v>36</c:v>
                </c:pt>
                <c:pt idx="15">
                  <c:v>37</c:v>
                </c:pt>
                <c:pt idx="16">
                  <c:v>37</c:v>
                </c:pt>
                <c:pt idx="17">
                  <c:v>37</c:v>
                </c:pt>
                <c:pt idx="18">
                  <c:v>37</c:v>
                </c:pt>
                <c:pt idx="19">
                  <c:v>37</c:v>
                </c:pt>
              </c:numCache>
            </c:numRef>
          </c:val>
          <c:smooth val="0"/>
          <c:extLst>
            <c:ext xmlns:c16="http://schemas.microsoft.com/office/drawing/2014/chart" uri="{C3380CC4-5D6E-409C-BE32-E72D297353CC}">
              <c16:uniqueId val="{00000001-7BA1-4D39-9B29-5EBCB143BC3A}"/>
            </c:ext>
          </c:extLst>
        </c:ser>
        <c:dLbls>
          <c:showLegendKey val="0"/>
          <c:showVal val="0"/>
          <c:showCatName val="0"/>
          <c:showSerName val="0"/>
          <c:showPercent val="0"/>
          <c:showBubbleSize val="0"/>
        </c:dLbls>
        <c:marker val="1"/>
        <c:smooth val="0"/>
        <c:axId val="1755239535"/>
        <c:axId val="1755242031"/>
      </c:lineChart>
      <c:catAx>
        <c:axId val="1755239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D">
                    <a:solidFill>
                      <a:schemeClr val="bg1"/>
                    </a:solidFill>
                  </a:rPr>
                  <a:t>Time</a:t>
                </a:r>
                <a:r>
                  <a:rPr lang="en-ID" baseline="0">
                    <a:solidFill>
                      <a:schemeClr val="bg1"/>
                    </a:solidFill>
                  </a:rPr>
                  <a:t> (s)</a:t>
                </a:r>
                <a:endParaRPr lang="en-ID">
                  <a:solidFill>
                    <a:schemeClr val="bg1"/>
                  </a:solidFill>
                </a:endParaRPr>
              </a:p>
            </c:rich>
          </c:tx>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55242031"/>
        <c:crosses val="autoZero"/>
        <c:auto val="1"/>
        <c:lblAlgn val="ctr"/>
        <c:lblOffset val="100"/>
        <c:noMultiLvlLbl val="0"/>
      </c:catAx>
      <c:valAx>
        <c:axId val="175524203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55239535"/>
        <c:crosses val="autoZero"/>
        <c:crossBetween val="between"/>
      </c:valAx>
      <c:spPr>
        <a:noFill/>
        <a:ln>
          <a:noFill/>
        </a:ln>
        <a:effectLst/>
      </c:spPr>
    </c:plotArea>
    <c:legend>
      <c:legendPos val="r"/>
      <c:layout>
        <c:manualLayout>
          <c:xMode val="edge"/>
          <c:yMode val="edge"/>
          <c:x val="0.41056267887807663"/>
          <c:y val="0.63998445148286787"/>
          <c:w val="0.53575815684029759"/>
          <c:h val="0.1414748056435358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333300">
        <a:alpha val="89804"/>
      </a:srgb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Akurasi!PivotTable24</c:name>
    <c:fmtId val="2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Akurasi</a:t>
            </a:r>
            <a:r>
              <a:rPr lang="en-US" baseline="0">
                <a:solidFill>
                  <a:schemeClr val="bg1"/>
                </a:solidFill>
              </a:rPr>
              <a:t> Sensor (%)</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s>
    <c:plotArea>
      <c:layout/>
      <c:pieChart>
        <c:varyColors val="1"/>
        <c:ser>
          <c:idx val="0"/>
          <c:order val="0"/>
          <c:tx>
            <c:strRef>
              <c:f>'Data Akurasi'!$B$3:$B$4</c:f>
              <c:strCache>
                <c:ptCount val="1"/>
                <c:pt idx="0">
                  <c:v>Suhu Ambient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FAB-4106-927F-0021EE8C4AA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FAB-4106-927F-0021EE8C4AA7}"/>
              </c:ext>
            </c:extLst>
          </c:dPt>
          <c:cat>
            <c:strRef>
              <c:f>'Data Akurasi'!$A$5:$A$6</c:f>
              <c:strCache>
                <c:ptCount val="2"/>
                <c:pt idx="0">
                  <c:v>Akurasi Sensor</c:v>
                </c:pt>
                <c:pt idx="1">
                  <c:v>Error</c:v>
                </c:pt>
              </c:strCache>
            </c:strRef>
          </c:cat>
          <c:val>
            <c:numRef>
              <c:f>'Data Akurasi'!$B$5:$B$6</c:f>
              <c:numCache>
                <c:formatCode>General</c:formatCode>
                <c:ptCount val="2"/>
                <c:pt idx="0">
                  <c:v>98.535743263316789</c:v>
                </c:pt>
                <c:pt idx="1">
                  <c:v>1.464256736683208</c:v>
                </c:pt>
              </c:numCache>
            </c:numRef>
          </c:val>
          <c:extLst>
            <c:ext xmlns:c16="http://schemas.microsoft.com/office/drawing/2014/chart" uri="{C3380CC4-5D6E-409C-BE32-E72D297353CC}">
              <c16:uniqueId val="{00000004-9FAB-4106-927F-0021EE8C4AA7}"/>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333300">
        <a:alpha val="89804"/>
      </a:srgb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Hasil Tanpa Kipas!PivotTable19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Data</a:t>
            </a:r>
            <a:r>
              <a:rPr lang="en-US" baseline="0"/>
              <a:t> Hasil Tanpa Kipas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 Hasil Tanpa Kipas'!$B$3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'Data Hasil Tanpa Kipas'!$A$4:$A$24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'Data Hasil Tanpa Kipas'!$B$4:$B$24</c:f>
              <c:numCache>
                <c:formatCode>General</c:formatCode>
                <c:ptCount val="20"/>
                <c:pt idx="0">
                  <c:v>32.200000000000003</c:v>
                </c:pt>
                <c:pt idx="1">
                  <c:v>32.4</c:v>
                </c:pt>
                <c:pt idx="2">
                  <c:v>32.6</c:v>
                </c:pt>
                <c:pt idx="3">
                  <c:v>32.9</c:v>
                </c:pt>
                <c:pt idx="4">
                  <c:v>33.200000000000003</c:v>
                </c:pt>
                <c:pt idx="5">
                  <c:v>33.6</c:v>
                </c:pt>
                <c:pt idx="6">
                  <c:v>34</c:v>
                </c:pt>
                <c:pt idx="7">
                  <c:v>34.4</c:v>
                </c:pt>
                <c:pt idx="8">
                  <c:v>34.9</c:v>
                </c:pt>
                <c:pt idx="9">
                  <c:v>35.4</c:v>
                </c:pt>
                <c:pt idx="10">
                  <c:v>35.9</c:v>
                </c:pt>
                <c:pt idx="11">
                  <c:v>36.4</c:v>
                </c:pt>
                <c:pt idx="12">
                  <c:v>36.9</c:v>
                </c:pt>
                <c:pt idx="13">
                  <c:v>37.4</c:v>
                </c:pt>
                <c:pt idx="14">
                  <c:v>37.799999999999997</c:v>
                </c:pt>
                <c:pt idx="15">
                  <c:v>38.4</c:v>
                </c:pt>
                <c:pt idx="16">
                  <c:v>38.799999999999997</c:v>
                </c:pt>
                <c:pt idx="17">
                  <c:v>39.299999999999997</c:v>
                </c:pt>
                <c:pt idx="18">
                  <c:v>39.700000000000003</c:v>
                </c:pt>
                <c:pt idx="19">
                  <c:v>40.200000000000003</c:v>
                </c:pt>
              </c:numCache>
            </c:numRef>
          </c:val>
          <c:smooth val="0"/>
          <c:extLst>
            <c:ext xmlns:c16="http://schemas.microsoft.com/office/drawing/2014/chart" uri="{C3380CC4-5D6E-409C-BE32-E72D297353CC}">
              <c16:uniqueId val="{00000000-1F40-4951-8D8F-53DFE66A5D8B}"/>
            </c:ext>
          </c:extLst>
        </c:ser>
        <c:dLbls>
          <c:showLegendKey val="0"/>
          <c:showVal val="0"/>
          <c:showCatName val="0"/>
          <c:showSerName val="0"/>
          <c:showPercent val="0"/>
          <c:showBubbleSize val="0"/>
        </c:dLbls>
        <c:marker val="1"/>
        <c:smooth val="0"/>
        <c:axId val="1719076799"/>
        <c:axId val="1719066815"/>
      </c:lineChart>
      <c:catAx>
        <c:axId val="17190767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D"/>
                  <a:t>Time (s)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9066815"/>
        <c:crosses val="autoZero"/>
        <c:auto val="1"/>
        <c:lblAlgn val="ctr"/>
        <c:lblOffset val="100"/>
        <c:noMultiLvlLbl val="0"/>
      </c:catAx>
      <c:valAx>
        <c:axId val="17190668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9076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Final.xlsx]Perbandingan Data Hasil!PivotTable20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D"/>
              <a:t>Perbandingan</a:t>
            </a:r>
            <a:r>
              <a:rPr lang="en-ID" baseline="0"/>
              <a:t> Data Hasil</a:t>
            </a:r>
            <a:endParaRPr lang="en-ID"/>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9247594050743664E-2"/>
          <c:y val="0.13467592592592595"/>
          <c:w val="0.85860826771653542"/>
          <c:h val="0.66438283756197136"/>
        </c:manualLayout>
      </c:layout>
      <c:lineChart>
        <c:grouping val="standard"/>
        <c:varyColors val="0"/>
        <c:ser>
          <c:idx val="0"/>
          <c:order val="0"/>
          <c:tx>
            <c:strRef>
              <c:f>'Perbandingan Data Hasil'!$B$3</c:f>
              <c:strCache>
                <c:ptCount val="1"/>
                <c:pt idx="0">
                  <c:v>Hasil Data dengan Kipas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'Perbandingan Data Hasil'!$A$4:$A$24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'Perbandingan Data Hasil'!$B$4:$B$24</c:f>
              <c:numCache>
                <c:formatCode>General</c:formatCode>
                <c:ptCount val="20"/>
                <c:pt idx="0">
                  <c:v>32.1</c:v>
                </c:pt>
                <c:pt idx="1">
                  <c:v>32.5</c:v>
                </c:pt>
                <c:pt idx="2">
                  <c:v>32.9</c:v>
                </c:pt>
                <c:pt idx="3">
                  <c:v>33.4</c:v>
                </c:pt>
                <c:pt idx="4">
                  <c:v>33.9</c:v>
                </c:pt>
                <c:pt idx="5">
                  <c:v>34.4</c:v>
                </c:pt>
                <c:pt idx="6">
                  <c:v>34.799999999999997</c:v>
                </c:pt>
                <c:pt idx="7">
                  <c:v>35.200000000000003</c:v>
                </c:pt>
                <c:pt idx="8">
                  <c:v>35.5</c:v>
                </c:pt>
                <c:pt idx="9">
                  <c:v>35.9</c:v>
                </c:pt>
                <c:pt idx="10">
                  <c:v>36.1</c:v>
                </c:pt>
                <c:pt idx="11">
                  <c:v>36.4</c:v>
                </c:pt>
                <c:pt idx="12">
                  <c:v>36.6</c:v>
                </c:pt>
                <c:pt idx="13">
                  <c:v>36.799999999999997</c:v>
                </c:pt>
                <c:pt idx="14">
                  <c:v>37</c:v>
                </c:pt>
                <c:pt idx="15">
                  <c:v>37.200000000000003</c:v>
                </c:pt>
                <c:pt idx="16">
                  <c:v>37.4</c:v>
                </c:pt>
                <c:pt idx="17">
                  <c:v>37.5</c:v>
                </c:pt>
                <c:pt idx="18">
                  <c:v>37.6</c:v>
                </c:pt>
                <c:pt idx="19">
                  <c:v>37.700000000000003</c:v>
                </c:pt>
              </c:numCache>
            </c:numRef>
          </c:val>
          <c:smooth val="0"/>
          <c:extLst>
            <c:ext xmlns:c16="http://schemas.microsoft.com/office/drawing/2014/chart" uri="{C3380CC4-5D6E-409C-BE32-E72D297353CC}">
              <c16:uniqueId val="{00000000-8077-4617-AEFD-386CD819F1C3}"/>
            </c:ext>
          </c:extLst>
        </c:ser>
        <c:ser>
          <c:idx val="1"/>
          <c:order val="1"/>
          <c:tx>
            <c:strRef>
              <c:f>'Perbandingan Data Hasil'!$C$3</c:f>
              <c:strCache>
                <c:ptCount val="1"/>
                <c:pt idx="0">
                  <c:v>Hasil Data Tanpa Kipas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'Perbandingan Data Hasil'!$A$4:$A$24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'Perbandingan Data Hasil'!$C$4:$C$24</c:f>
              <c:numCache>
                <c:formatCode>General</c:formatCode>
                <c:ptCount val="20"/>
                <c:pt idx="0">
                  <c:v>32.200000000000003</c:v>
                </c:pt>
                <c:pt idx="1">
                  <c:v>32.4</c:v>
                </c:pt>
                <c:pt idx="2">
                  <c:v>32.6</c:v>
                </c:pt>
                <c:pt idx="3">
                  <c:v>32.9</c:v>
                </c:pt>
                <c:pt idx="4">
                  <c:v>33.200000000000003</c:v>
                </c:pt>
                <c:pt idx="5">
                  <c:v>33.6</c:v>
                </c:pt>
                <c:pt idx="6">
                  <c:v>34</c:v>
                </c:pt>
                <c:pt idx="7">
                  <c:v>34.4</c:v>
                </c:pt>
                <c:pt idx="8">
                  <c:v>34.9</c:v>
                </c:pt>
                <c:pt idx="9">
                  <c:v>35.4</c:v>
                </c:pt>
                <c:pt idx="10">
                  <c:v>35.9</c:v>
                </c:pt>
                <c:pt idx="11">
                  <c:v>36.4</c:v>
                </c:pt>
                <c:pt idx="12">
                  <c:v>36.9</c:v>
                </c:pt>
                <c:pt idx="13">
                  <c:v>37.4</c:v>
                </c:pt>
                <c:pt idx="14">
                  <c:v>37.799999999999997</c:v>
                </c:pt>
                <c:pt idx="15">
                  <c:v>38.4</c:v>
                </c:pt>
                <c:pt idx="16">
                  <c:v>38.799999999999997</c:v>
                </c:pt>
                <c:pt idx="17">
                  <c:v>39.299999999999997</c:v>
                </c:pt>
                <c:pt idx="18">
                  <c:v>39.700000000000003</c:v>
                </c:pt>
                <c:pt idx="19">
                  <c:v>40.200000000000003</c:v>
                </c:pt>
              </c:numCache>
            </c:numRef>
          </c:val>
          <c:smooth val="0"/>
          <c:extLst>
            <c:ext xmlns:c16="http://schemas.microsoft.com/office/drawing/2014/chart" uri="{C3380CC4-5D6E-409C-BE32-E72D297353CC}">
              <c16:uniqueId val="{00000001-8077-4617-AEFD-386CD819F1C3}"/>
            </c:ext>
          </c:extLst>
        </c:ser>
        <c:dLbls>
          <c:showLegendKey val="0"/>
          <c:showVal val="0"/>
          <c:showCatName val="0"/>
          <c:showSerName val="0"/>
          <c:showPercent val="0"/>
          <c:showBubbleSize val="0"/>
        </c:dLbls>
        <c:marker val="1"/>
        <c:smooth val="0"/>
        <c:axId val="1755203759"/>
        <c:axId val="1755197935"/>
      </c:lineChart>
      <c:catAx>
        <c:axId val="175520375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D"/>
                  <a:t>Time</a:t>
                </a:r>
                <a:r>
                  <a:rPr lang="en-ID" baseline="0"/>
                  <a:t> (s)</a:t>
                </a:r>
                <a:endParaRPr lang="en-ID"/>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5197935"/>
        <c:crosses val="autoZero"/>
        <c:auto val="1"/>
        <c:lblAlgn val="ctr"/>
        <c:lblOffset val="100"/>
        <c:noMultiLvlLbl val="0"/>
      </c:catAx>
      <c:valAx>
        <c:axId val="17551979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5203759"/>
        <c:crosses val="autoZero"/>
        <c:crossBetween val="between"/>
      </c:valAx>
      <c:spPr>
        <a:noFill/>
        <a:ln>
          <a:noFill/>
        </a:ln>
        <a:effectLst/>
      </c:spPr>
    </c:plotArea>
    <c:legend>
      <c:legendPos val="r"/>
      <c:layout>
        <c:manualLayout>
          <c:xMode val="edge"/>
          <c:yMode val="edge"/>
          <c:x val="0.61567935258092743"/>
          <c:y val="0.67208260425780098"/>
          <c:w val="0.32598731408573928"/>
          <c:h val="0.1053251676873724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Akurasi!PivotTable24</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Akurasi</a:t>
            </a:r>
            <a:r>
              <a:rPr lang="en-US" baseline="0"/>
              <a:t> Sensor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s>
    <c:plotArea>
      <c:layout/>
      <c:pieChart>
        <c:varyColors val="1"/>
        <c:ser>
          <c:idx val="0"/>
          <c:order val="0"/>
          <c:tx>
            <c:strRef>
              <c:f>'Data Akurasi'!$B$3:$B$4</c:f>
              <c:strCache>
                <c:ptCount val="1"/>
                <c:pt idx="0">
                  <c:v>Suhu Ambient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637-4B84-BB7D-B38F16CB9C5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637-4B84-BB7D-B38F16CB9C5E}"/>
              </c:ext>
            </c:extLst>
          </c:dPt>
          <c:cat>
            <c:strRef>
              <c:f>'Data Akurasi'!$A$5:$A$6</c:f>
              <c:strCache>
                <c:ptCount val="2"/>
                <c:pt idx="0">
                  <c:v>Akurasi Sensor</c:v>
                </c:pt>
                <c:pt idx="1">
                  <c:v>Error</c:v>
                </c:pt>
              </c:strCache>
            </c:strRef>
          </c:cat>
          <c:val>
            <c:numRef>
              <c:f>'Data Akurasi'!$B$5:$B$6</c:f>
              <c:numCache>
                <c:formatCode>General</c:formatCode>
                <c:ptCount val="2"/>
                <c:pt idx="0">
                  <c:v>98.535743263316789</c:v>
                </c:pt>
                <c:pt idx="1">
                  <c:v>1.464256736683208</c:v>
                </c:pt>
              </c:numCache>
            </c:numRef>
          </c:val>
          <c:extLst>
            <c:ext xmlns:c16="http://schemas.microsoft.com/office/drawing/2014/chart" uri="{C3380CC4-5D6E-409C-BE32-E72D297353CC}">
              <c16:uniqueId val="{00000000-42E1-4326-BE71-7C417D5F6953}"/>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Presisi!PivotTable25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Presisi Sensor</a:t>
            </a:r>
            <a:r>
              <a:rPr lang="en-US"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s>
    <c:plotArea>
      <c:layout/>
      <c:pieChart>
        <c:varyColors val="1"/>
        <c:ser>
          <c:idx val="0"/>
          <c:order val="0"/>
          <c:tx>
            <c:strRef>
              <c:f>'Data Presisi'!$B$3:$B$4</c:f>
              <c:strCache>
                <c:ptCount val="1"/>
                <c:pt idx="0">
                  <c:v>Suhu Ambient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D14-4AD9-AB15-6D4ED26D64C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D14-4AD9-AB15-6D4ED26D64C4}"/>
              </c:ext>
            </c:extLst>
          </c:dPt>
          <c:cat>
            <c:strRef>
              <c:f>'Data Presisi'!$A$5:$A$6</c:f>
              <c:strCache>
                <c:ptCount val="2"/>
                <c:pt idx="0">
                  <c:v>Presisi Sensor</c:v>
                </c:pt>
                <c:pt idx="1">
                  <c:v>Error</c:v>
                </c:pt>
              </c:strCache>
            </c:strRef>
          </c:cat>
          <c:val>
            <c:numRef>
              <c:f>'Data Presisi'!$B$5:$B$6</c:f>
              <c:numCache>
                <c:formatCode>General</c:formatCode>
                <c:ptCount val="2"/>
                <c:pt idx="0">
                  <c:v>99.722207804270653</c:v>
                </c:pt>
                <c:pt idx="1">
                  <c:v>0.27779219572935138</c:v>
                </c:pt>
              </c:numCache>
            </c:numRef>
          </c:val>
          <c:extLst>
            <c:ext xmlns:c16="http://schemas.microsoft.com/office/drawing/2014/chart" uri="{C3380CC4-5D6E-409C-BE32-E72D297353CC}">
              <c16:uniqueId val="{00000000-3C0A-46DD-98FC-757D459119A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Hasil Akurasi!PivotTable26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D"/>
              <a:t>Data</a:t>
            </a:r>
            <a:r>
              <a:rPr lang="en-ID" baseline="0"/>
              <a:t> Hasil Akurasi Sensor</a:t>
            </a:r>
            <a:endParaRPr lang="en-ID"/>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9247594050743664E-2"/>
          <c:y val="0.17171296296296296"/>
          <c:w val="0.87031474190726144"/>
          <c:h val="0.62271617089530473"/>
        </c:manualLayout>
      </c:layout>
      <c:lineChart>
        <c:grouping val="standard"/>
        <c:varyColors val="0"/>
        <c:ser>
          <c:idx val="0"/>
          <c:order val="0"/>
          <c:tx>
            <c:strRef>
              <c:f>'Data Hasil Akurasi'!$B$3</c:f>
              <c:strCache>
                <c:ptCount val="1"/>
                <c:pt idx="0">
                  <c:v>Hasil Data dengan Kipas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'Data Hasil Akurasi'!$A$4:$A$24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'Data Hasil Akurasi'!$B$4:$B$24</c:f>
              <c:numCache>
                <c:formatCode>General</c:formatCode>
                <c:ptCount val="20"/>
                <c:pt idx="0">
                  <c:v>32.1</c:v>
                </c:pt>
                <c:pt idx="1">
                  <c:v>32.5</c:v>
                </c:pt>
                <c:pt idx="2">
                  <c:v>32.9</c:v>
                </c:pt>
                <c:pt idx="3">
                  <c:v>33.4</c:v>
                </c:pt>
                <c:pt idx="4">
                  <c:v>33.9</c:v>
                </c:pt>
                <c:pt idx="5">
                  <c:v>34.4</c:v>
                </c:pt>
                <c:pt idx="6">
                  <c:v>34.799999999999997</c:v>
                </c:pt>
                <c:pt idx="7">
                  <c:v>35.200000000000003</c:v>
                </c:pt>
                <c:pt idx="8">
                  <c:v>35.5</c:v>
                </c:pt>
                <c:pt idx="9">
                  <c:v>35.9</c:v>
                </c:pt>
                <c:pt idx="10">
                  <c:v>36.1</c:v>
                </c:pt>
                <c:pt idx="11">
                  <c:v>36.4</c:v>
                </c:pt>
                <c:pt idx="12">
                  <c:v>36.6</c:v>
                </c:pt>
                <c:pt idx="13">
                  <c:v>36.799999999999997</c:v>
                </c:pt>
                <c:pt idx="14">
                  <c:v>37</c:v>
                </c:pt>
                <c:pt idx="15">
                  <c:v>37.200000000000003</c:v>
                </c:pt>
                <c:pt idx="16">
                  <c:v>37.4</c:v>
                </c:pt>
                <c:pt idx="17">
                  <c:v>37.5</c:v>
                </c:pt>
                <c:pt idx="18">
                  <c:v>37.6</c:v>
                </c:pt>
                <c:pt idx="19">
                  <c:v>37.700000000000003</c:v>
                </c:pt>
              </c:numCache>
            </c:numRef>
          </c:val>
          <c:smooth val="0"/>
          <c:extLst>
            <c:ext xmlns:c16="http://schemas.microsoft.com/office/drawing/2014/chart" uri="{C3380CC4-5D6E-409C-BE32-E72D297353CC}">
              <c16:uniqueId val="{00000000-0AD4-45D3-9B08-BBC756501C18}"/>
            </c:ext>
          </c:extLst>
        </c:ser>
        <c:ser>
          <c:idx val="1"/>
          <c:order val="1"/>
          <c:tx>
            <c:strRef>
              <c:f>'Data Hasil Akurasi'!$C$3</c:f>
              <c:strCache>
                <c:ptCount val="1"/>
                <c:pt idx="0">
                  <c:v>Hasil Data Sensor Acuan</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'Data Hasil Akurasi'!$A$4:$A$24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'Data Hasil Akurasi'!$C$4:$C$24</c:f>
              <c:numCache>
                <c:formatCode>General</c:formatCode>
                <c:ptCount val="20"/>
                <c:pt idx="0">
                  <c:v>32</c:v>
                </c:pt>
                <c:pt idx="1">
                  <c:v>32</c:v>
                </c:pt>
                <c:pt idx="2">
                  <c:v>33</c:v>
                </c:pt>
                <c:pt idx="3">
                  <c:v>33</c:v>
                </c:pt>
                <c:pt idx="4">
                  <c:v>34</c:v>
                </c:pt>
                <c:pt idx="5">
                  <c:v>34</c:v>
                </c:pt>
                <c:pt idx="6">
                  <c:v>34</c:v>
                </c:pt>
                <c:pt idx="7">
                  <c:v>34</c:v>
                </c:pt>
                <c:pt idx="8">
                  <c:v>35</c:v>
                </c:pt>
                <c:pt idx="9">
                  <c:v>35</c:v>
                </c:pt>
                <c:pt idx="10">
                  <c:v>36</c:v>
                </c:pt>
                <c:pt idx="11">
                  <c:v>36</c:v>
                </c:pt>
                <c:pt idx="12">
                  <c:v>36</c:v>
                </c:pt>
                <c:pt idx="13">
                  <c:v>36</c:v>
                </c:pt>
                <c:pt idx="14">
                  <c:v>36</c:v>
                </c:pt>
                <c:pt idx="15">
                  <c:v>37</c:v>
                </c:pt>
                <c:pt idx="16">
                  <c:v>37</c:v>
                </c:pt>
                <c:pt idx="17">
                  <c:v>37</c:v>
                </c:pt>
                <c:pt idx="18">
                  <c:v>37</c:v>
                </c:pt>
                <c:pt idx="19">
                  <c:v>37</c:v>
                </c:pt>
              </c:numCache>
            </c:numRef>
          </c:val>
          <c:smooth val="0"/>
          <c:extLst>
            <c:ext xmlns:c16="http://schemas.microsoft.com/office/drawing/2014/chart" uri="{C3380CC4-5D6E-409C-BE32-E72D297353CC}">
              <c16:uniqueId val="{00000001-0AD4-45D3-9B08-BBC756501C18}"/>
            </c:ext>
          </c:extLst>
        </c:ser>
        <c:dLbls>
          <c:showLegendKey val="0"/>
          <c:showVal val="0"/>
          <c:showCatName val="0"/>
          <c:showSerName val="0"/>
          <c:showPercent val="0"/>
          <c:showBubbleSize val="0"/>
        </c:dLbls>
        <c:marker val="1"/>
        <c:smooth val="0"/>
        <c:axId val="1755239535"/>
        <c:axId val="1755242031"/>
      </c:lineChart>
      <c:catAx>
        <c:axId val="1755239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D"/>
                  <a:t>Time</a:t>
                </a:r>
                <a:r>
                  <a:rPr lang="en-ID" baseline="0"/>
                  <a:t> (s)</a:t>
                </a:r>
                <a:endParaRPr lang="en-ID"/>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5242031"/>
        <c:crosses val="autoZero"/>
        <c:auto val="1"/>
        <c:lblAlgn val="ctr"/>
        <c:lblOffset val="100"/>
        <c:noMultiLvlLbl val="0"/>
      </c:catAx>
      <c:valAx>
        <c:axId val="175524203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5239535"/>
        <c:crosses val="autoZero"/>
        <c:crossBetween val="between"/>
      </c:valAx>
      <c:spPr>
        <a:noFill/>
        <a:ln>
          <a:noFill/>
        </a:ln>
        <a:effectLst/>
      </c:spPr>
    </c:plotArea>
    <c:legend>
      <c:legendPos val="r"/>
      <c:layout>
        <c:manualLayout>
          <c:xMode val="edge"/>
          <c:yMode val="edge"/>
          <c:x val="0.52687636230901602"/>
          <c:y val="0.69117927967337423"/>
          <c:w val="0.41944444444444445"/>
          <c:h val="9.027996500437446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Hasil dengan Kipas!PivotTable18</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Data</a:t>
            </a:r>
            <a:r>
              <a:rPr lang="en-US" baseline="0">
                <a:solidFill>
                  <a:schemeClr val="bg1"/>
                </a:solidFill>
              </a:rPr>
              <a:t> Hasil</a:t>
            </a:r>
            <a:r>
              <a:rPr lang="en-US">
                <a:solidFill>
                  <a:schemeClr val="bg1"/>
                </a:solidFill>
              </a:rPr>
              <a:t> Dengan</a:t>
            </a:r>
            <a:r>
              <a:rPr lang="en-US" baseline="0">
                <a:solidFill>
                  <a:schemeClr val="bg1"/>
                </a:solidFill>
              </a:rPr>
              <a:t> Kapas</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 Hasil dengan Kipas'!$B$3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'Data Hasil dengan Kipas'!$A$4:$A$24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'Data Hasil dengan Kipas'!$B$4:$B$24</c:f>
              <c:numCache>
                <c:formatCode>General</c:formatCode>
                <c:ptCount val="20"/>
                <c:pt idx="0">
                  <c:v>32.1</c:v>
                </c:pt>
                <c:pt idx="1">
                  <c:v>32.5</c:v>
                </c:pt>
                <c:pt idx="2">
                  <c:v>32.9</c:v>
                </c:pt>
                <c:pt idx="3">
                  <c:v>33.4</c:v>
                </c:pt>
                <c:pt idx="4">
                  <c:v>33.9</c:v>
                </c:pt>
                <c:pt idx="5">
                  <c:v>34.4</c:v>
                </c:pt>
                <c:pt idx="6">
                  <c:v>34.799999999999997</c:v>
                </c:pt>
                <c:pt idx="7">
                  <c:v>35.200000000000003</c:v>
                </c:pt>
                <c:pt idx="8">
                  <c:v>35.5</c:v>
                </c:pt>
                <c:pt idx="9">
                  <c:v>35.9</c:v>
                </c:pt>
                <c:pt idx="10">
                  <c:v>36.1</c:v>
                </c:pt>
                <c:pt idx="11">
                  <c:v>36.4</c:v>
                </c:pt>
                <c:pt idx="12">
                  <c:v>36.6</c:v>
                </c:pt>
                <c:pt idx="13">
                  <c:v>36.799999999999997</c:v>
                </c:pt>
                <c:pt idx="14">
                  <c:v>37</c:v>
                </c:pt>
                <c:pt idx="15">
                  <c:v>37.200000000000003</c:v>
                </c:pt>
                <c:pt idx="16">
                  <c:v>37.4</c:v>
                </c:pt>
                <c:pt idx="17">
                  <c:v>37.5</c:v>
                </c:pt>
                <c:pt idx="18">
                  <c:v>37.6</c:v>
                </c:pt>
                <c:pt idx="19">
                  <c:v>37.700000000000003</c:v>
                </c:pt>
              </c:numCache>
            </c:numRef>
          </c:val>
          <c:smooth val="0"/>
          <c:extLst>
            <c:ext xmlns:c16="http://schemas.microsoft.com/office/drawing/2014/chart" uri="{C3380CC4-5D6E-409C-BE32-E72D297353CC}">
              <c16:uniqueId val="{00000000-73A5-41AF-A544-851758F2C7B5}"/>
            </c:ext>
          </c:extLst>
        </c:ser>
        <c:dLbls>
          <c:showLegendKey val="0"/>
          <c:showVal val="0"/>
          <c:showCatName val="0"/>
          <c:showSerName val="0"/>
          <c:showPercent val="0"/>
          <c:showBubbleSize val="0"/>
        </c:dLbls>
        <c:marker val="1"/>
        <c:smooth val="0"/>
        <c:axId val="1705099999"/>
        <c:axId val="1705105823"/>
      </c:lineChart>
      <c:catAx>
        <c:axId val="17050999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D">
                    <a:solidFill>
                      <a:schemeClr val="bg1"/>
                    </a:solidFill>
                  </a:rPr>
                  <a:t>Time (s)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05105823"/>
        <c:crosses val="autoZero"/>
        <c:auto val="1"/>
        <c:lblAlgn val="ctr"/>
        <c:lblOffset val="100"/>
        <c:noMultiLvlLbl val="0"/>
      </c:catAx>
      <c:valAx>
        <c:axId val="1705105823"/>
        <c:scaling>
          <c:orientation val="minMax"/>
        </c:scaling>
        <c:delete val="0"/>
        <c:axPos val="l"/>
        <c:numFmt formatCode="General" sourceLinked="1"/>
        <c:majorTickMark val="none"/>
        <c:minorTickMark val="none"/>
        <c:tickLblPos val="nextTo"/>
        <c:spPr>
          <a:noFill/>
          <a:ln>
            <a:solidFill>
              <a:schemeClr val="bg1">
                <a:alpha val="93000"/>
              </a:schemeClr>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050999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333300">
        <a:alpha val="89804"/>
      </a:srgb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Hasil Tanpa Kipas!PivotTable19</c:name>
    <c:fmtId val="9"/>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Data</a:t>
            </a:r>
            <a:r>
              <a:rPr lang="en-US" baseline="0">
                <a:solidFill>
                  <a:schemeClr val="bg1"/>
                </a:solidFill>
              </a:rPr>
              <a:t> Hasil Tanpa Kipas</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 Hasil Tanpa Kipas'!$B$3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'Data Hasil Tanpa Kipas'!$A$4:$A$24</c:f>
              <c:strCache>
                <c:ptCount val="20"/>
                <c:pt idx="0">
                  <c:v>0,5</c:v>
                </c:pt>
                <c:pt idx="1">
                  <c:v>1</c:v>
                </c:pt>
                <c:pt idx="2">
                  <c:v>1,5</c:v>
                </c:pt>
                <c:pt idx="3">
                  <c:v>2</c:v>
                </c:pt>
                <c:pt idx="4">
                  <c:v>2,5</c:v>
                </c:pt>
                <c:pt idx="5">
                  <c:v>3</c:v>
                </c:pt>
                <c:pt idx="6">
                  <c:v>3,5</c:v>
                </c:pt>
                <c:pt idx="7">
                  <c:v>4</c:v>
                </c:pt>
                <c:pt idx="8">
                  <c:v>4,5</c:v>
                </c:pt>
                <c:pt idx="9">
                  <c:v>5</c:v>
                </c:pt>
                <c:pt idx="10">
                  <c:v>5,5</c:v>
                </c:pt>
                <c:pt idx="11">
                  <c:v>6</c:v>
                </c:pt>
                <c:pt idx="12">
                  <c:v>6,5</c:v>
                </c:pt>
                <c:pt idx="13">
                  <c:v>7</c:v>
                </c:pt>
                <c:pt idx="14">
                  <c:v>7,5</c:v>
                </c:pt>
                <c:pt idx="15">
                  <c:v>8</c:v>
                </c:pt>
                <c:pt idx="16">
                  <c:v>8,5</c:v>
                </c:pt>
                <c:pt idx="17">
                  <c:v>9</c:v>
                </c:pt>
                <c:pt idx="18">
                  <c:v>9,5</c:v>
                </c:pt>
                <c:pt idx="19">
                  <c:v>10</c:v>
                </c:pt>
              </c:strCache>
            </c:strRef>
          </c:cat>
          <c:val>
            <c:numRef>
              <c:f>'Data Hasil Tanpa Kipas'!$B$4:$B$24</c:f>
              <c:numCache>
                <c:formatCode>General</c:formatCode>
                <c:ptCount val="20"/>
                <c:pt idx="0">
                  <c:v>32.200000000000003</c:v>
                </c:pt>
                <c:pt idx="1">
                  <c:v>32.4</c:v>
                </c:pt>
                <c:pt idx="2">
                  <c:v>32.6</c:v>
                </c:pt>
                <c:pt idx="3">
                  <c:v>32.9</c:v>
                </c:pt>
                <c:pt idx="4">
                  <c:v>33.200000000000003</c:v>
                </c:pt>
                <c:pt idx="5">
                  <c:v>33.6</c:v>
                </c:pt>
                <c:pt idx="6">
                  <c:v>34</c:v>
                </c:pt>
                <c:pt idx="7">
                  <c:v>34.4</c:v>
                </c:pt>
                <c:pt idx="8">
                  <c:v>34.9</c:v>
                </c:pt>
                <c:pt idx="9">
                  <c:v>35.4</c:v>
                </c:pt>
                <c:pt idx="10">
                  <c:v>35.9</c:v>
                </c:pt>
                <c:pt idx="11">
                  <c:v>36.4</c:v>
                </c:pt>
                <c:pt idx="12">
                  <c:v>36.9</c:v>
                </c:pt>
                <c:pt idx="13">
                  <c:v>37.4</c:v>
                </c:pt>
                <c:pt idx="14">
                  <c:v>37.799999999999997</c:v>
                </c:pt>
                <c:pt idx="15">
                  <c:v>38.4</c:v>
                </c:pt>
                <c:pt idx="16">
                  <c:v>38.799999999999997</c:v>
                </c:pt>
                <c:pt idx="17">
                  <c:v>39.299999999999997</c:v>
                </c:pt>
                <c:pt idx="18">
                  <c:v>39.700000000000003</c:v>
                </c:pt>
                <c:pt idx="19">
                  <c:v>40.200000000000003</c:v>
                </c:pt>
              </c:numCache>
            </c:numRef>
          </c:val>
          <c:smooth val="0"/>
          <c:extLst>
            <c:ext xmlns:c16="http://schemas.microsoft.com/office/drawing/2014/chart" uri="{C3380CC4-5D6E-409C-BE32-E72D297353CC}">
              <c16:uniqueId val="{00000000-3D6F-48A4-81D8-846904A6A780}"/>
            </c:ext>
          </c:extLst>
        </c:ser>
        <c:dLbls>
          <c:showLegendKey val="0"/>
          <c:showVal val="0"/>
          <c:showCatName val="0"/>
          <c:showSerName val="0"/>
          <c:showPercent val="0"/>
          <c:showBubbleSize val="0"/>
        </c:dLbls>
        <c:marker val="1"/>
        <c:smooth val="0"/>
        <c:axId val="1719076799"/>
        <c:axId val="1719066815"/>
      </c:lineChart>
      <c:catAx>
        <c:axId val="17190767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D">
                    <a:solidFill>
                      <a:schemeClr val="bg1"/>
                    </a:solidFill>
                  </a:rPr>
                  <a:t>Time (s)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alpha val="9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19066815"/>
        <c:crosses val="autoZero"/>
        <c:auto val="1"/>
        <c:lblAlgn val="ctr"/>
        <c:lblOffset val="100"/>
        <c:noMultiLvlLbl val="0"/>
      </c:catAx>
      <c:valAx>
        <c:axId val="17190668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19076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333300">
        <a:alpha val="89804"/>
      </a:srgb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Final.xlsx]Data Presisi!PivotTable25</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Presisi Sensor</a:t>
            </a:r>
            <a:r>
              <a:rPr lang="en-US" baseline="0">
                <a:solidFill>
                  <a:schemeClr val="bg1"/>
                </a:solidFill>
              </a:rPr>
              <a:t> (%)</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s>
    <c:plotArea>
      <c:layout/>
      <c:pieChart>
        <c:varyColors val="1"/>
        <c:ser>
          <c:idx val="0"/>
          <c:order val="0"/>
          <c:tx>
            <c:strRef>
              <c:f>'Data Presisi'!$B$3:$B$4</c:f>
              <c:strCache>
                <c:ptCount val="1"/>
                <c:pt idx="0">
                  <c:v>Suhu Ambient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16F-4E75-A7A8-9C4C6B259E8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16F-4E75-A7A8-9C4C6B259E81}"/>
              </c:ext>
            </c:extLst>
          </c:dPt>
          <c:cat>
            <c:strRef>
              <c:f>'Data Presisi'!$A$5:$A$6</c:f>
              <c:strCache>
                <c:ptCount val="2"/>
                <c:pt idx="0">
                  <c:v>Presisi Sensor</c:v>
                </c:pt>
                <c:pt idx="1">
                  <c:v>Error</c:v>
                </c:pt>
              </c:strCache>
            </c:strRef>
          </c:cat>
          <c:val>
            <c:numRef>
              <c:f>'Data Presisi'!$B$5:$B$6</c:f>
              <c:numCache>
                <c:formatCode>General</c:formatCode>
                <c:ptCount val="2"/>
                <c:pt idx="0">
                  <c:v>99.722207804270653</c:v>
                </c:pt>
                <c:pt idx="1">
                  <c:v>0.27779219572935138</c:v>
                </c:pt>
              </c:numCache>
            </c:numRef>
          </c:val>
          <c:extLst>
            <c:ext xmlns:c16="http://schemas.microsoft.com/office/drawing/2014/chart" uri="{C3380CC4-5D6E-409C-BE32-E72D297353CC}">
              <c16:uniqueId val="{00000004-816F-4E75-A7A8-9C4C6B259E81}"/>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333300">
        <a:alpha val="89804"/>
      </a:srgb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7.jpeg"/><Relationship Id="rId18" Type="http://schemas.openxmlformats.org/officeDocument/2006/relationships/image" Target="../media/image12.emf"/><Relationship Id="rId3" Type="http://schemas.openxmlformats.org/officeDocument/2006/relationships/chart" Target="../charts/chart8.xml"/><Relationship Id="rId7" Type="http://schemas.openxmlformats.org/officeDocument/2006/relationships/chart" Target="../charts/chart12.xml"/><Relationship Id="rId12" Type="http://schemas.openxmlformats.org/officeDocument/2006/relationships/image" Target="../media/image6.png"/><Relationship Id="rId17" Type="http://schemas.openxmlformats.org/officeDocument/2006/relationships/image" Target="../media/image11.emf"/><Relationship Id="rId2" Type="http://schemas.openxmlformats.org/officeDocument/2006/relationships/chart" Target="../charts/chart7.xml"/><Relationship Id="rId16" Type="http://schemas.openxmlformats.org/officeDocument/2006/relationships/image" Target="../media/image10.png"/><Relationship Id="rId1" Type="http://schemas.openxmlformats.org/officeDocument/2006/relationships/image" Target="../media/image2.jpeg"/><Relationship Id="rId6" Type="http://schemas.openxmlformats.org/officeDocument/2006/relationships/chart" Target="../charts/chart11.xml"/><Relationship Id="rId11" Type="http://schemas.openxmlformats.org/officeDocument/2006/relationships/image" Target="../media/image5.png"/><Relationship Id="rId5" Type="http://schemas.openxmlformats.org/officeDocument/2006/relationships/chart" Target="../charts/chart10.xml"/><Relationship Id="rId15" Type="http://schemas.openxmlformats.org/officeDocument/2006/relationships/image" Target="../media/image9.png"/><Relationship Id="rId10" Type="http://schemas.microsoft.com/office/2007/relationships/hdphoto" Target="../media/hdphoto1.wdp"/><Relationship Id="rId4" Type="http://schemas.openxmlformats.org/officeDocument/2006/relationships/chart" Target="../charts/chart9.xml"/><Relationship Id="rId9" Type="http://schemas.openxmlformats.org/officeDocument/2006/relationships/image" Target="../media/image4.png"/><Relationship Id="rId14"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xdr:from>
      <xdr:col>2</xdr:col>
      <xdr:colOff>406400</xdr:colOff>
      <xdr:row>3</xdr:row>
      <xdr:rowOff>47625</xdr:rowOff>
    </xdr:from>
    <xdr:to>
      <xdr:col>10</xdr:col>
      <xdr:colOff>101600</xdr:colOff>
      <xdr:row>18</xdr:row>
      <xdr:rowOff>28575</xdr:rowOff>
    </xdr:to>
    <xdr:graphicFrame macro="">
      <xdr:nvGraphicFramePr>
        <xdr:cNvPr id="2" name="Chart 1">
          <a:extLst>
            <a:ext uri="{FF2B5EF4-FFF2-40B4-BE49-F238E27FC236}">
              <a16:creationId xmlns:a16="http://schemas.microsoft.com/office/drawing/2014/main" id="{E844494C-DC29-406E-BCF8-A5AEB4D89B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565150</xdr:colOff>
      <xdr:row>3</xdr:row>
      <xdr:rowOff>149225</xdr:rowOff>
    </xdr:from>
    <xdr:to>
      <xdr:col>10</xdr:col>
      <xdr:colOff>260350</xdr:colOff>
      <xdr:row>18</xdr:row>
      <xdr:rowOff>130175</xdr:rowOff>
    </xdr:to>
    <xdr:graphicFrame macro="">
      <xdr:nvGraphicFramePr>
        <xdr:cNvPr id="2" name="Chart 1">
          <a:extLst>
            <a:ext uri="{FF2B5EF4-FFF2-40B4-BE49-F238E27FC236}">
              <a16:creationId xmlns:a16="http://schemas.microsoft.com/office/drawing/2014/main" id="{629EB008-BD06-4B66-A9BC-745170973BC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508000</xdr:colOff>
      <xdr:row>3</xdr:row>
      <xdr:rowOff>155575</xdr:rowOff>
    </xdr:from>
    <xdr:to>
      <xdr:col>9</xdr:col>
      <xdr:colOff>25400</xdr:colOff>
      <xdr:row>18</xdr:row>
      <xdr:rowOff>136525</xdr:rowOff>
    </xdr:to>
    <xdr:graphicFrame macro="">
      <xdr:nvGraphicFramePr>
        <xdr:cNvPr id="2" name="Chart 1">
          <a:extLst>
            <a:ext uri="{FF2B5EF4-FFF2-40B4-BE49-F238E27FC236}">
              <a16:creationId xmlns:a16="http://schemas.microsoft.com/office/drawing/2014/main" id="{5310E38C-E012-49EA-8042-032B4F8A6D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292100</xdr:colOff>
      <xdr:row>2</xdr:row>
      <xdr:rowOff>85725</xdr:rowOff>
    </xdr:from>
    <xdr:to>
      <xdr:col>9</xdr:col>
      <xdr:colOff>190500</xdr:colOff>
      <xdr:row>17</xdr:row>
      <xdr:rowOff>66675</xdr:rowOff>
    </xdr:to>
    <xdr:graphicFrame macro="">
      <xdr:nvGraphicFramePr>
        <xdr:cNvPr id="4" name="Chart 3">
          <a:extLst>
            <a:ext uri="{FF2B5EF4-FFF2-40B4-BE49-F238E27FC236}">
              <a16:creationId xmlns:a16="http://schemas.microsoft.com/office/drawing/2014/main" id="{3FF7B12B-D2D1-4D88-A3B0-BDD5503406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863600</xdr:colOff>
      <xdr:row>3</xdr:row>
      <xdr:rowOff>168275</xdr:rowOff>
    </xdr:from>
    <xdr:to>
      <xdr:col>7</xdr:col>
      <xdr:colOff>247650</xdr:colOff>
      <xdr:row>18</xdr:row>
      <xdr:rowOff>149225</xdr:rowOff>
    </xdr:to>
    <xdr:graphicFrame macro="">
      <xdr:nvGraphicFramePr>
        <xdr:cNvPr id="2" name="Chart 1">
          <a:extLst>
            <a:ext uri="{FF2B5EF4-FFF2-40B4-BE49-F238E27FC236}">
              <a16:creationId xmlns:a16="http://schemas.microsoft.com/office/drawing/2014/main" id="{BF22579A-D773-44D1-AA88-F5E2B5D623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19050</xdr:colOff>
      <xdr:row>3</xdr:row>
      <xdr:rowOff>53975</xdr:rowOff>
    </xdr:from>
    <xdr:to>
      <xdr:col>8</xdr:col>
      <xdr:colOff>247650</xdr:colOff>
      <xdr:row>18</xdr:row>
      <xdr:rowOff>34925</xdr:rowOff>
    </xdr:to>
    <xdr:graphicFrame macro="">
      <xdr:nvGraphicFramePr>
        <xdr:cNvPr id="2" name="Chart 1">
          <a:extLst>
            <a:ext uri="{FF2B5EF4-FFF2-40B4-BE49-F238E27FC236}">
              <a16:creationId xmlns:a16="http://schemas.microsoft.com/office/drawing/2014/main" id="{E968C89D-9B6F-4F0A-83A6-3D5A49B852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481724</xdr:colOff>
      <xdr:row>55</xdr:row>
      <xdr:rowOff>100794</xdr:rowOff>
    </xdr:to>
    <xdr:pic>
      <xdr:nvPicPr>
        <xdr:cNvPr id="7" name="Picture 6">
          <a:extLst>
            <a:ext uri="{FF2B5EF4-FFF2-40B4-BE49-F238E27FC236}">
              <a16:creationId xmlns:a16="http://schemas.microsoft.com/office/drawing/2014/main" id="{F930E28F-4BCF-431F-816B-E95410110A3F}"/>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 r="29668"/>
        <a:stretch/>
      </xdr:blipFill>
      <xdr:spPr>
        <a:xfrm>
          <a:off x="0" y="0"/>
          <a:ext cx="12305862" cy="9735277"/>
        </a:xfrm>
        <a:prstGeom prst="rect">
          <a:avLst/>
        </a:prstGeom>
      </xdr:spPr>
    </xdr:pic>
    <xdr:clientData/>
  </xdr:twoCellAnchor>
  <xdr:twoCellAnchor>
    <xdr:from>
      <xdr:col>3</xdr:col>
      <xdr:colOff>444500</xdr:colOff>
      <xdr:row>1</xdr:row>
      <xdr:rowOff>133350</xdr:rowOff>
    </xdr:from>
    <xdr:to>
      <xdr:col>14</xdr:col>
      <xdr:colOff>234950</xdr:colOff>
      <xdr:row>10</xdr:row>
      <xdr:rowOff>120650</xdr:rowOff>
    </xdr:to>
    <xdr:sp macro="" textlink="">
      <xdr:nvSpPr>
        <xdr:cNvPr id="8" name="TextBox 7">
          <a:extLst>
            <a:ext uri="{FF2B5EF4-FFF2-40B4-BE49-F238E27FC236}">
              <a16:creationId xmlns:a16="http://schemas.microsoft.com/office/drawing/2014/main" id="{178C3EC1-443D-4D10-B5A7-8151AA6AABAB}"/>
            </a:ext>
          </a:extLst>
        </xdr:cNvPr>
        <xdr:cNvSpPr txBox="1"/>
      </xdr:nvSpPr>
      <xdr:spPr>
        <a:xfrm>
          <a:off x="2425700" y="311150"/>
          <a:ext cx="7054850" cy="158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D" sz="3600" b="0" i="0">
              <a:solidFill>
                <a:srgbClr val="92D050"/>
              </a:solidFill>
              <a:latin typeface="Arial Black" panose="020B0A04020102020204" pitchFamily="34" charset="0"/>
            </a:rPr>
            <a:t>DASHBOAR</a:t>
          </a:r>
          <a:endParaRPr lang="en-ID" sz="2400" b="0" i="0">
            <a:solidFill>
              <a:srgbClr val="92D050"/>
            </a:solidFill>
            <a:latin typeface="Arial Black" panose="020B0A04020102020204" pitchFamily="34" charset="0"/>
          </a:endParaRPr>
        </a:p>
      </xdr:txBody>
    </xdr:sp>
    <xdr:clientData/>
  </xdr:twoCellAnchor>
  <xdr:twoCellAnchor>
    <xdr:from>
      <xdr:col>0</xdr:col>
      <xdr:colOff>184150</xdr:colOff>
      <xdr:row>8</xdr:row>
      <xdr:rowOff>133350</xdr:rowOff>
    </xdr:from>
    <xdr:to>
      <xdr:col>5</xdr:col>
      <xdr:colOff>426950</xdr:colOff>
      <xdr:row>18</xdr:row>
      <xdr:rowOff>91850</xdr:rowOff>
    </xdr:to>
    <xdr:graphicFrame macro="">
      <xdr:nvGraphicFramePr>
        <xdr:cNvPr id="22" name="Chart 21">
          <a:extLst>
            <a:ext uri="{FF2B5EF4-FFF2-40B4-BE49-F238E27FC236}">
              <a16:creationId xmlns:a16="http://schemas.microsoft.com/office/drawing/2014/main" id="{FF04E6C6-0F5E-4AA3-84EC-AE907471ED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463550</xdr:colOff>
      <xdr:row>8</xdr:row>
      <xdr:rowOff>139700</xdr:rowOff>
    </xdr:from>
    <xdr:to>
      <xdr:col>10</xdr:col>
      <xdr:colOff>655550</xdr:colOff>
      <xdr:row>18</xdr:row>
      <xdr:rowOff>98200</xdr:rowOff>
    </xdr:to>
    <xdr:graphicFrame macro="">
      <xdr:nvGraphicFramePr>
        <xdr:cNvPr id="26" name="Chart 25">
          <a:extLst>
            <a:ext uri="{FF2B5EF4-FFF2-40B4-BE49-F238E27FC236}">
              <a16:creationId xmlns:a16="http://schemas.microsoft.com/office/drawing/2014/main" id="{E91B464C-BB23-4EE8-AC5E-B6292DD343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35719</xdr:colOff>
      <xdr:row>8</xdr:row>
      <xdr:rowOff>146050</xdr:rowOff>
    </xdr:from>
    <xdr:to>
      <xdr:col>15</xdr:col>
      <xdr:colOff>117319</xdr:colOff>
      <xdr:row>18</xdr:row>
      <xdr:rowOff>104550</xdr:rowOff>
    </xdr:to>
    <xdr:graphicFrame macro="">
      <xdr:nvGraphicFramePr>
        <xdr:cNvPr id="27" name="Chart 26">
          <a:extLst>
            <a:ext uri="{FF2B5EF4-FFF2-40B4-BE49-F238E27FC236}">
              <a16:creationId xmlns:a16="http://schemas.microsoft.com/office/drawing/2014/main" id="{61D83593-5FA4-44D7-B697-5C161BA763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190500</xdr:colOff>
      <xdr:row>18</xdr:row>
      <xdr:rowOff>139700</xdr:rowOff>
    </xdr:from>
    <xdr:to>
      <xdr:col>5</xdr:col>
      <xdr:colOff>433300</xdr:colOff>
      <xdr:row>28</xdr:row>
      <xdr:rowOff>98200</xdr:rowOff>
    </xdr:to>
    <xdr:graphicFrame macro="">
      <xdr:nvGraphicFramePr>
        <xdr:cNvPr id="28" name="Chart 27">
          <a:extLst>
            <a:ext uri="{FF2B5EF4-FFF2-40B4-BE49-F238E27FC236}">
              <a16:creationId xmlns:a16="http://schemas.microsoft.com/office/drawing/2014/main" id="{3347F269-ADCA-4752-967A-CC1CBEE6CE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469900</xdr:colOff>
      <xdr:row>18</xdr:row>
      <xdr:rowOff>141671</xdr:rowOff>
    </xdr:from>
    <xdr:to>
      <xdr:col>11</xdr:col>
      <xdr:colOff>1500</xdr:colOff>
      <xdr:row>28</xdr:row>
      <xdr:rowOff>100171</xdr:rowOff>
    </xdr:to>
    <xdr:graphicFrame macro="">
      <xdr:nvGraphicFramePr>
        <xdr:cNvPr id="29" name="Chart 28">
          <a:extLst>
            <a:ext uri="{FF2B5EF4-FFF2-40B4-BE49-F238E27FC236}">
              <a16:creationId xmlns:a16="http://schemas.microsoft.com/office/drawing/2014/main" id="{0F8A9BB8-AE57-4F3C-9F57-61CAD14AA4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34925</xdr:colOff>
      <xdr:row>18</xdr:row>
      <xdr:rowOff>147638</xdr:rowOff>
    </xdr:from>
    <xdr:to>
      <xdr:col>15</xdr:col>
      <xdr:colOff>116525</xdr:colOff>
      <xdr:row>28</xdr:row>
      <xdr:rowOff>106138</xdr:rowOff>
    </xdr:to>
    <xdr:graphicFrame macro="">
      <xdr:nvGraphicFramePr>
        <xdr:cNvPr id="30" name="Chart 29">
          <a:extLst>
            <a:ext uri="{FF2B5EF4-FFF2-40B4-BE49-F238E27FC236}">
              <a16:creationId xmlns:a16="http://schemas.microsoft.com/office/drawing/2014/main" id="{8FAFE7B4-257D-4266-8B40-64217882D0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15</xdr:col>
      <xdr:colOff>139700</xdr:colOff>
      <xdr:row>8</xdr:row>
      <xdr:rowOff>165101</xdr:rowOff>
    </xdr:from>
    <xdr:to>
      <xdr:col>17</xdr:col>
      <xdr:colOff>520700</xdr:colOff>
      <xdr:row>17</xdr:row>
      <xdr:rowOff>0</xdr:rowOff>
    </xdr:to>
    <mc:AlternateContent xmlns:mc="http://schemas.openxmlformats.org/markup-compatibility/2006" xmlns:a14="http://schemas.microsoft.com/office/drawing/2010/main">
      <mc:Choice Requires="a14">
        <xdr:graphicFrame macro="">
          <xdr:nvGraphicFramePr>
            <xdr:cNvPr id="31" name="Variable ">
              <a:extLst>
                <a:ext uri="{FF2B5EF4-FFF2-40B4-BE49-F238E27FC236}">
                  <a16:creationId xmlns:a16="http://schemas.microsoft.com/office/drawing/2014/main" id="{F344AD5E-BBE5-438B-9B70-E3143CAE8299}"/>
                </a:ext>
              </a:extLst>
            </xdr:cNvPr>
            <xdr:cNvGraphicFramePr/>
          </xdr:nvGraphicFramePr>
          <xdr:xfrm>
            <a:off x="0" y="0"/>
            <a:ext cx="0" cy="0"/>
          </xdr:xfrm>
          <a:graphic>
            <a:graphicData uri="http://schemas.microsoft.com/office/drawing/2010/slicer">
              <sle:slicer xmlns:sle="http://schemas.microsoft.com/office/drawing/2010/slicer" name="Variable "/>
            </a:graphicData>
          </a:graphic>
        </xdr:graphicFrame>
      </mc:Choice>
      <mc:Fallback xmlns="">
        <xdr:sp macro="" textlink="">
          <xdr:nvSpPr>
            <xdr:cNvPr id="0" name=""/>
            <xdr:cNvSpPr>
              <a:spLocks noTextEdit="1"/>
            </xdr:cNvSpPr>
          </xdr:nvSpPr>
          <xdr:spPr>
            <a:xfrm>
              <a:off x="10045700" y="1587501"/>
              <a:ext cx="1701800" cy="1435099"/>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156633</xdr:colOff>
      <xdr:row>2</xdr:row>
      <xdr:rowOff>158132</xdr:rowOff>
    </xdr:from>
    <xdr:to>
      <xdr:col>14</xdr:col>
      <xdr:colOff>57150</xdr:colOff>
      <xdr:row>6</xdr:row>
      <xdr:rowOff>7849</xdr:rowOff>
    </xdr:to>
    <xdr:pic>
      <xdr:nvPicPr>
        <xdr:cNvPr id="33" name="Picture 32">
          <a:extLst>
            <a:ext uri="{FF2B5EF4-FFF2-40B4-BE49-F238E27FC236}">
              <a16:creationId xmlns:a16="http://schemas.microsoft.com/office/drawing/2014/main" id="{97114C5E-B616-4FAA-8381-76CB09ED571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41833" y="513732"/>
          <a:ext cx="560917" cy="560917"/>
        </a:xfrm>
        <a:prstGeom prst="rect">
          <a:avLst/>
        </a:prstGeom>
      </xdr:spPr>
    </xdr:pic>
    <xdr:clientData/>
  </xdr:twoCellAnchor>
  <xdr:twoCellAnchor editAs="oneCell">
    <xdr:from>
      <xdr:col>13</xdr:col>
      <xdr:colOff>111580</xdr:colOff>
      <xdr:row>2</xdr:row>
      <xdr:rowOff>132255</xdr:rowOff>
    </xdr:from>
    <xdr:to>
      <xdr:col>14</xdr:col>
      <xdr:colOff>337458</xdr:colOff>
      <xdr:row>6</xdr:row>
      <xdr:rowOff>76406</xdr:rowOff>
    </xdr:to>
    <xdr:pic>
      <xdr:nvPicPr>
        <xdr:cNvPr id="12" name="Picture 11">
          <a:extLst>
            <a:ext uri="{FF2B5EF4-FFF2-40B4-BE49-F238E27FC236}">
              <a16:creationId xmlns:a16="http://schemas.microsoft.com/office/drawing/2014/main" id="{176C46A1-746C-449B-8EE5-FC5ECF7262B9}"/>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rightnessContrast bright="40000" contrast="-40000"/>
                  </a14:imgEffect>
                </a14:imgLayer>
              </a14:imgProps>
            </a:ext>
            <a:ext uri="{28A0092B-C50C-407E-A947-70E740481C1C}">
              <a14:useLocalDpi xmlns:a14="http://schemas.microsoft.com/office/drawing/2010/main" val="0"/>
            </a:ext>
          </a:extLst>
        </a:blip>
        <a:stretch>
          <a:fillRect/>
        </a:stretch>
      </xdr:blipFill>
      <xdr:spPr>
        <a:xfrm>
          <a:off x="8696780" y="487855"/>
          <a:ext cx="886278" cy="655351"/>
        </a:xfrm>
        <a:prstGeom prst="rect">
          <a:avLst/>
        </a:prstGeom>
      </xdr:spPr>
    </xdr:pic>
    <xdr:clientData/>
  </xdr:twoCellAnchor>
  <xdr:twoCellAnchor>
    <xdr:from>
      <xdr:col>13</xdr:col>
      <xdr:colOff>136236</xdr:colOff>
      <xdr:row>52</xdr:row>
      <xdr:rowOff>151245</xdr:rowOff>
    </xdr:from>
    <xdr:to>
      <xdr:col>17</xdr:col>
      <xdr:colOff>632691</xdr:colOff>
      <xdr:row>54</xdr:row>
      <xdr:rowOff>151246</xdr:rowOff>
    </xdr:to>
    <xdr:sp macro="" textlink="">
      <xdr:nvSpPr>
        <xdr:cNvPr id="34" name="TextBox 33">
          <a:extLst>
            <a:ext uri="{FF2B5EF4-FFF2-40B4-BE49-F238E27FC236}">
              <a16:creationId xmlns:a16="http://schemas.microsoft.com/office/drawing/2014/main" id="{A6A29B25-1804-462A-97A1-0C520EE26AA0}"/>
            </a:ext>
          </a:extLst>
        </xdr:cNvPr>
        <xdr:cNvSpPr txBox="1"/>
      </xdr:nvSpPr>
      <xdr:spPr>
        <a:xfrm>
          <a:off x="8721436" y="9396845"/>
          <a:ext cx="3138055" cy="355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D" sz="1800">
              <a:solidFill>
                <a:schemeClr val="bg1"/>
              </a:solidFill>
              <a:latin typeface="Cooper Black" panose="0208090404030B020404" pitchFamily="18" charset="0"/>
            </a:rPr>
            <a:t>Oleh</a:t>
          </a:r>
          <a:r>
            <a:rPr lang="en-ID" sz="1800" baseline="0">
              <a:solidFill>
                <a:schemeClr val="bg1"/>
              </a:solidFill>
              <a:latin typeface="Cooper Black" panose="0208090404030B020404" pitchFamily="18" charset="0"/>
            </a:rPr>
            <a:t> : Ivan Robi Septian </a:t>
          </a:r>
          <a:endParaRPr lang="en-ID" sz="1800">
            <a:solidFill>
              <a:schemeClr val="bg1"/>
            </a:solidFill>
            <a:latin typeface="Cooper Black" panose="0208090404030B020404" pitchFamily="18" charset="0"/>
          </a:endParaRPr>
        </a:p>
      </xdr:txBody>
    </xdr:sp>
    <xdr:clientData/>
  </xdr:twoCellAnchor>
  <xdr:twoCellAnchor>
    <xdr:from>
      <xdr:col>0</xdr:col>
      <xdr:colOff>214186</xdr:colOff>
      <xdr:row>31</xdr:row>
      <xdr:rowOff>18646</xdr:rowOff>
    </xdr:from>
    <xdr:to>
      <xdr:col>17</xdr:col>
      <xdr:colOff>23236</xdr:colOff>
      <xdr:row>49</xdr:row>
      <xdr:rowOff>120649</xdr:rowOff>
    </xdr:to>
    <xdr:grpSp>
      <xdr:nvGrpSpPr>
        <xdr:cNvPr id="60" name="Group 59">
          <a:extLst>
            <a:ext uri="{FF2B5EF4-FFF2-40B4-BE49-F238E27FC236}">
              <a16:creationId xmlns:a16="http://schemas.microsoft.com/office/drawing/2014/main" id="{ADC511F6-0D29-42BF-B845-F0393FA29821}"/>
            </a:ext>
          </a:extLst>
        </xdr:cNvPr>
        <xdr:cNvGrpSpPr/>
      </xdr:nvGrpSpPr>
      <xdr:grpSpPr>
        <a:xfrm>
          <a:off x="214186" y="5530446"/>
          <a:ext cx="11035850" cy="3302403"/>
          <a:chOff x="214186" y="5892396"/>
          <a:chExt cx="11035850" cy="3302403"/>
        </a:xfrm>
      </xdr:grpSpPr>
      <xdr:sp macro="" textlink="">
        <xdr:nvSpPr>
          <xdr:cNvPr id="51" name="Rectangle 50">
            <a:extLst>
              <a:ext uri="{FF2B5EF4-FFF2-40B4-BE49-F238E27FC236}">
                <a16:creationId xmlns:a16="http://schemas.microsoft.com/office/drawing/2014/main" id="{C69160E8-B07E-4918-A376-7CD940F96949}"/>
              </a:ext>
            </a:extLst>
          </xdr:cNvPr>
          <xdr:cNvSpPr/>
        </xdr:nvSpPr>
        <xdr:spPr>
          <a:xfrm>
            <a:off x="214186" y="5898746"/>
            <a:ext cx="3600000" cy="3270653"/>
          </a:xfrm>
          <a:prstGeom prst="rect">
            <a:avLst/>
          </a:prstGeom>
          <a:solidFill>
            <a:srgbClr val="333300">
              <a:alpha val="8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sp macro="" textlink="">
        <xdr:nvSpPr>
          <xdr:cNvPr id="52" name="Rectangle 51">
            <a:extLst>
              <a:ext uri="{FF2B5EF4-FFF2-40B4-BE49-F238E27FC236}">
                <a16:creationId xmlns:a16="http://schemas.microsoft.com/office/drawing/2014/main" id="{8790E703-BC47-4CCB-81DF-92E85B28CC66}"/>
              </a:ext>
            </a:extLst>
          </xdr:cNvPr>
          <xdr:cNvSpPr/>
        </xdr:nvSpPr>
        <xdr:spPr>
          <a:xfrm>
            <a:off x="3928936" y="5892396"/>
            <a:ext cx="3600000" cy="3270653"/>
          </a:xfrm>
          <a:prstGeom prst="rect">
            <a:avLst/>
          </a:prstGeom>
          <a:solidFill>
            <a:srgbClr val="333300">
              <a:alpha val="8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sp macro="" textlink="">
        <xdr:nvSpPr>
          <xdr:cNvPr id="53" name="Rectangle 52">
            <a:extLst>
              <a:ext uri="{FF2B5EF4-FFF2-40B4-BE49-F238E27FC236}">
                <a16:creationId xmlns:a16="http://schemas.microsoft.com/office/drawing/2014/main" id="{4E5AFD5F-A215-4647-BA9E-1E7D46D68A54}"/>
              </a:ext>
            </a:extLst>
          </xdr:cNvPr>
          <xdr:cNvSpPr/>
        </xdr:nvSpPr>
        <xdr:spPr>
          <a:xfrm>
            <a:off x="7650036" y="5924146"/>
            <a:ext cx="3600000" cy="3270653"/>
          </a:xfrm>
          <a:prstGeom prst="rect">
            <a:avLst/>
          </a:prstGeom>
          <a:solidFill>
            <a:srgbClr val="333300">
              <a:alpha val="8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pic>
        <xdr:nvPicPr>
          <xdr:cNvPr id="44" name="Picture 43">
            <a:extLst>
              <a:ext uri="{FF2B5EF4-FFF2-40B4-BE49-F238E27FC236}">
                <a16:creationId xmlns:a16="http://schemas.microsoft.com/office/drawing/2014/main" id="{B24FE1BF-5D81-4F4F-B2EC-D8E9C9BB76B6}"/>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67718" y="6358455"/>
            <a:ext cx="3127356" cy="2702705"/>
          </a:xfrm>
          <a:prstGeom prst="rect">
            <a:avLst/>
          </a:prstGeom>
        </xdr:spPr>
      </xdr:pic>
      <xdr:pic>
        <xdr:nvPicPr>
          <xdr:cNvPr id="42" name="Picture 41">
            <a:extLst>
              <a:ext uri="{FF2B5EF4-FFF2-40B4-BE49-F238E27FC236}">
                <a16:creationId xmlns:a16="http://schemas.microsoft.com/office/drawing/2014/main" id="{7956FA16-62ED-4FB6-B570-3C1C6B4D34B1}"/>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331153" y="6366730"/>
            <a:ext cx="2882447" cy="2539387"/>
          </a:xfrm>
          <a:prstGeom prst="rect">
            <a:avLst/>
          </a:prstGeom>
        </xdr:spPr>
      </xdr:pic>
      <xdr:pic>
        <xdr:nvPicPr>
          <xdr:cNvPr id="50" name="Picture 49">
            <a:extLst>
              <a:ext uri="{FF2B5EF4-FFF2-40B4-BE49-F238E27FC236}">
                <a16:creationId xmlns:a16="http://schemas.microsoft.com/office/drawing/2014/main" id="{7F574309-370B-41F9-A0EA-C68F927EC029}"/>
              </a:ext>
            </a:extLst>
          </xdr:cNvPr>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28474" t="9711" r="29553"/>
          <a:stretch/>
        </xdr:blipFill>
        <xdr:spPr>
          <a:xfrm>
            <a:off x="7804150" y="6362699"/>
            <a:ext cx="1334284" cy="1593851"/>
          </a:xfrm>
          <a:prstGeom prst="rect">
            <a:avLst/>
          </a:prstGeom>
        </xdr:spPr>
      </xdr:pic>
      <xdr:pic>
        <xdr:nvPicPr>
          <xdr:cNvPr id="46" name="Picture 45">
            <a:extLst>
              <a:ext uri="{FF2B5EF4-FFF2-40B4-BE49-F238E27FC236}">
                <a16:creationId xmlns:a16="http://schemas.microsoft.com/office/drawing/2014/main" id="{6942459F-8777-4691-8F73-4C1BC728E254}"/>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4515" t="7424"/>
          <a:stretch/>
        </xdr:blipFill>
        <xdr:spPr>
          <a:xfrm>
            <a:off x="9194800" y="6369050"/>
            <a:ext cx="908560" cy="654050"/>
          </a:xfrm>
          <a:prstGeom prst="rect">
            <a:avLst/>
          </a:prstGeom>
        </xdr:spPr>
      </xdr:pic>
      <xdr:pic>
        <xdr:nvPicPr>
          <xdr:cNvPr id="40" name="Picture 39">
            <a:extLst>
              <a:ext uri="{FF2B5EF4-FFF2-40B4-BE49-F238E27FC236}">
                <a16:creationId xmlns:a16="http://schemas.microsoft.com/office/drawing/2014/main" id="{19AEE8EF-670B-43E1-BC6D-C9AB54DF02F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198427" y="7061201"/>
            <a:ext cx="1825170" cy="881616"/>
          </a:xfrm>
          <a:prstGeom prst="rect">
            <a:avLst/>
          </a:prstGeom>
        </xdr:spPr>
      </xdr:pic>
      <xdr:pic>
        <xdr:nvPicPr>
          <xdr:cNvPr id="48" name="Picture 47">
            <a:extLst>
              <a:ext uri="{FF2B5EF4-FFF2-40B4-BE49-F238E27FC236}">
                <a16:creationId xmlns:a16="http://schemas.microsoft.com/office/drawing/2014/main" id="{A1A8D534-6650-4CC4-A07D-8F867D56A60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0151072" y="6364312"/>
            <a:ext cx="868900" cy="669976"/>
          </a:xfrm>
          <a:prstGeom prst="rect">
            <a:avLst/>
          </a:prstGeom>
        </xdr:spPr>
      </xdr:pic>
      <xdr:pic>
        <xdr:nvPicPr>
          <xdr:cNvPr id="55" name="Picture 54">
            <a:extLst>
              <a:ext uri="{FF2B5EF4-FFF2-40B4-BE49-F238E27FC236}">
                <a16:creationId xmlns:a16="http://schemas.microsoft.com/office/drawing/2014/main" id="{92111A59-4EF3-423D-BA18-3C3B3118763E}"/>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766" r="2527" b="7177"/>
          <a:stretch/>
        </xdr:blipFill>
        <xdr:spPr bwMode="auto">
          <a:xfrm>
            <a:off x="7825096" y="8026880"/>
            <a:ext cx="1327553" cy="964427"/>
          </a:xfrm>
          <a:prstGeom prst="rect">
            <a:avLst/>
          </a:prstGeom>
          <a:noFill/>
          <a:extLst>
            <a:ext uri="{909E8E84-426E-40DD-AFC4-6F175D3DCCD1}">
              <a14:hiddenFill xmlns:a14="http://schemas.microsoft.com/office/drawing/2010/main">
                <a:solidFill>
                  <a:srgbClr val="FFFFFF"/>
                </a:solidFill>
              </a14:hiddenFill>
            </a:ext>
          </a:extLst>
        </xdr:spPr>
      </xdr:pic>
      <xdr:pic>
        <xdr:nvPicPr>
          <xdr:cNvPr id="56" name="Picture 55">
            <a:extLst>
              <a:ext uri="{FF2B5EF4-FFF2-40B4-BE49-F238E27FC236}">
                <a16:creationId xmlns:a16="http://schemas.microsoft.com/office/drawing/2014/main" id="{F1F05C89-384D-4C94-B7B6-337E450380C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195780" y="8028750"/>
            <a:ext cx="1505022" cy="9768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57" name="TextBox 56">
            <a:extLst>
              <a:ext uri="{FF2B5EF4-FFF2-40B4-BE49-F238E27FC236}">
                <a16:creationId xmlns:a16="http://schemas.microsoft.com/office/drawing/2014/main" id="{B7414BAD-EB03-4079-AB59-AA3333718F7B}"/>
              </a:ext>
            </a:extLst>
          </xdr:cNvPr>
          <xdr:cNvSpPr txBox="1"/>
        </xdr:nvSpPr>
        <xdr:spPr>
          <a:xfrm>
            <a:off x="4751021" y="5958987"/>
            <a:ext cx="2170479" cy="3739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0" i="1">
                <a:solidFill>
                  <a:schemeClr val="bg1"/>
                </a:solidFill>
                <a:effectLst/>
                <a:latin typeface="Cooper Black" panose="0208090404030B020404" pitchFamily="18" charset="0"/>
                <a:ea typeface="+mn-ea"/>
                <a:cs typeface="+mn-cs"/>
              </a:rPr>
              <a:t>Hardware </a:t>
            </a:r>
            <a:r>
              <a:rPr lang="en-ID" sz="1100" b="0" i="1">
                <a:solidFill>
                  <a:schemeClr val="bg1"/>
                </a:solidFill>
                <a:latin typeface="Cooper Black" panose="0208090404030B020404" pitchFamily="18" charset="0"/>
              </a:rPr>
              <a:t>Schematic </a:t>
            </a:r>
          </a:p>
        </xdr:txBody>
      </xdr:sp>
      <xdr:sp macro="" textlink="">
        <xdr:nvSpPr>
          <xdr:cNvPr id="58" name="TextBox 57">
            <a:extLst>
              <a:ext uri="{FF2B5EF4-FFF2-40B4-BE49-F238E27FC236}">
                <a16:creationId xmlns:a16="http://schemas.microsoft.com/office/drawing/2014/main" id="{3599C8CC-441F-4473-BA4A-9E20290E96A1}"/>
              </a:ext>
            </a:extLst>
          </xdr:cNvPr>
          <xdr:cNvSpPr txBox="1"/>
        </xdr:nvSpPr>
        <xdr:spPr>
          <a:xfrm>
            <a:off x="8358066" y="5970955"/>
            <a:ext cx="2170479" cy="3739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0" i="0">
                <a:solidFill>
                  <a:schemeClr val="bg1"/>
                </a:solidFill>
                <a:effectLst/>
                <a:latin typeface="Cooper Black" panose="0208090404030B020404" pitchFamily="18" charset="0"/>
                <a:ea typeface="+mn-ea"/>
                <a:cs typeface="+mn-cs"/>
              </a:rPr>
              <a:t>Dokumentasi</a:t>
            </a:r>
            <a:endParaRPr lang="en-ID" sz="1100" b="0" i="0">
              <a:solidFill>
                <a:schemeClr val="bg1"/>
              </a:solidFill>
              <a:latin typeface="Cooper Black" panose="0208090404030B020404" pitchFamily="18" charset="0"/>
            </a:endParaRPr>
          </a:p>
        </xdr:txBody>
      </xdr:sp>
      <xdr:sp macro="" textlink="">
        <xdr:nvSpPr>
          <xdr:cNvPr id="59" name="TextBox 58">
            <a:extLst>
              <a:ext uri="{FF2B5EF4-FFF2-40B4-BE49-F238E27FC236}">
                <a16:creationId xmlns:a16="http://schemas.microsoft.com/office/drawing/2014/main" id="{5B51B5C9-7263-4F30-9EA0-410CE90CEA4A}"/>
              </a:ext>
            </a:extLst>
          </xdr:cNvPr>
          <xdr:cNvSpPr txBox="1"/>
        </xdr:nvSpPr>
        <xdr:spPr>
          <a:xfrm>
            <a:off x="1051654" y="5953454"/>
            <a:ext cx="2170479" cy="3739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0" i="1">
                <a:solidFill>
                  <a:schemeClr val="bg1"/>
                </a:solidFill>
                <a:effectLst/>
                <a:latin typeface="Cooper Black" panose="0208090404030B020404" pitchFamily="18" charset="0"/>
                <a:ea typeface="+mn-ea"/>
                <a:cs typeface="+mn-cs"/>
              </a:rPr>
              <a:t>Flowchart</a:t>
            </a:r>
            <a:r>
              <a:rPr lang="en-ID" sz="1100" b="0" i="0" baseline="0">
                <a:solidFill>
                  <a:schemeClr val="bg1"/>
                </a:solidFill>
                <a:effectLst/>
                <a:latin typeface="Cooper Black" panose="0208090404030B020404" pitchFamily="18" charset="0"/>
                <a:ea typeface="+mn-ea"/>
                <a:cs typeface="+mn-cs"/>
              </a:rPr>
              <a:t> Sistem Kerja</a:t>
            </a:r>
            <a:endParaRPr lang="en-ID" sz="1100" b="0" i="0">
              <a:solidFill>
                <a:schemeClr val="bg1"/>
              </a:solidFill>
              <a:latin typeface="Cooper Black" panose="0208090404030B020404" pitchFamily="18" charset="0"/>
            </a:endParaRPr>
          </a:p>
        </xdr:txBody>
      </xdr:sp>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4628.013915046293" createdVersion="7" refreshedVersion="7" minRefreshableVersion="3" recordCount="120" xr:uid="{259A1B07-3316-491D-8A13-288B23A77680}">
  <cacheSource type="worksheet">
    <worksheetSource ref="A1:L121" sheet="Dataset"/>
  </cacheSource>
  <cacheFields count="12">
    <cacheField name="Time" numFmtId="0">
      <sharedItems containsSemiMixedTypes="0" containsString="0" containsNumber="1" minValue="0.5" maxValue="10" count="20">
        <n v="0.5"/>
        <n v="1"/>
        <n v="1.5"/>
        <n v="2"/>
        <n v="2.5"/>
        <n v="3"/>
        <n v="3.5"/>
        <n v="4"/>
        <n v="4.5"/>
        <n v="5"/>
        <n v="5.5"/>
        <n v="6"/>
        <n v="6.5"/>
        <n v="7"/>
        <n v="7.5"/>
        <n v="8"/>
        <n v="8.5"/>
        <n v="9"/>
        <n v="9.5"/>
        <n v="10"/>
      </sharedItems>
    </cacheField>
    <cacheField name="Percobaan Ke" numFmtId="0">
      <sharedItems containsString="0" containsBlank="1" containsNumber="1" containsInteger="1" minValue="1" maxValue="10"/>
    </cacheField>
    <cacheField name="Variable" numFmtId="0">
      <sharedItems count="6">
        <s v="Tegangan"/>
        <s v="Arus"/>
        <s v="Suhu Generator"/>
        <s v="Suhu Ambient"/>
        <s v="Kelembapan"/>
        <s v="Konsentrasi Ozon"/>
      </sharedItems>
    </cacheField>
    <cacheField name="Data Hasil dengan Kipas" numFmtId="0">
      <sharedItems containsSemiMixedTypes="0" containsString="0" containsNumber="1" minValue="0.01" maxValue="214.71"/>
    </cacheField>
    <cacheField name=" Data Hasil Tanpa Kipas" numFmtId="0">
      <sharedItems containsSemiMixedTypes="0" containsString="0" containsNumber="1" minValue="0.01" maxValue="218.8792"/>
    </cacheField>
    <cacheField name="Error Sensor" numFmtId="2">
      <sharedItems containsSemiMixedTypes="0" containsString="0" containsNumber="1" minValue="0" maxValue="25.102040816326522"/>
    </cacheField>
    <cacheField name="Nilai Sensor" numFmtId="0">
      <sharedItems containsString="0" containsBlank="1" containsNumber="1" minValue="0.48" maxValue="213.11"/>
    </cacheField>
    <cacheField name="Sensor Acuan" numFmtId="0">
      <sharedItems containsSemiMixedTypes="0" containsString="0" containsNumber="1" minValue="0.01" maxValue="214.8"/>
    </cacheField>
    <cacheField name="Akurasi Sensor (%)" numFmtId="2">
      <sharedItems containsString="0" containsBlank="1" containsNumber="1" minValue="92.188545841861099" maxValue="99.790985168446241"/>
    </cacheField>
    <cacheField name="Presisi Sensor (%)" numFmtId="2">
      <sharedItems containsString="0" containsBlank="1" containsNumber="1" minValue="93.782760969570049" maxValue="99.727182615124548"/>
    </cacheField>
    <cacheField name="Rata-Rata Akurasi Error" numFmtId="2">
      <sharedItems containsString="0" containsBlank="1" containsNumber="1" minValue="0.20901483155375544" maxValue="7.8114541581388988"/>
    </cacheField>
    <cacheField name="Presisi Error" numFmtId="2">
      <sharedItems containsString="0" containsBlank="1" containsNumber="1" minValue="0.27281738487545132" maxValue="6.2172390304299547"/>
    </cacheField>
  </cacheFields>
  <extLst>
    <ext xmlns:x14="http://schemas.microsoft.com/office/spreadsheetml/2009/9/main" uri="{725AE2AE-9491-48be-B2B4-4EB974FC3084}">
      <x14:pivotCacheDefinition pivotCacheId="163261164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0">
  <r>
    <x v="0"/>
    <n v="1"/>
    <x v="0"/>
    <n v="213.21"/>
    <n v="218.55850000000001"/>
    <n v="0.13583138173301734"/>
    <n v="210.54"/>
    <n v="213.5"/>
    <n v="99.790985168446241"/>
    <n v="99.36332873271364"/>
    <n v="0.20901483155375544"/>
    <n v="0.63667126728635304"/>
  </r>
  <r>
    <x v="1"/>
    <n v="2"/>
    <x v="0"/>
    <n v="208.29"/>
    <n v="218.8792"/>
    <n v="0.24425287356322761"/>
    <n v="209.9"/>
    <n v="208.8"/>
    <m/>
    <m/>
    <m/>
    <m/>
  </r>
  <r>
    <x v="2"/>
    <n v="3"/>
    <x v="0"/>
    <n v="208.5"/>
    <n v="217.2757"/>
    <n v="0.24038461538461539"/>
    <n v="210.86"/>
    <n v="208"/>
    <m/>
    <m/>
    <m/>
    <m/>
  </r>
  <r>
    <x v="3"/>
    <n v="4"/>
    <x v="0"/>
    <n v="208.4"/>
    <n v="217.06189999999998"/>
    <n v="0.19157088122605637"/>
    <n v="209.69"/>
    <n v="208.8"/>
    <m/>
    <m/>
    <m/>
    <m/>
  </r>
  <r>
    <x v="4"/>
    <n v="5"/>
    <x v="0"/>
    <n v="208.5"/>
    <n v="216.31360000000001"/>
    <n v="0.23923444976076555"/>
    <n v="210.22"/>
    <n v="209"/>
    <m/>
    <m/>
    <m/>
    <m/>
  </r>
  <r>
    <x v="5"/>
    <n v="6"/>
    <x v="0"/>
    <n v="207.76"/>
    <n v="216.31360000000001"/>
    <n v="0.21133525456291918"/>
    <n v="211.18"/>
    <n v="208.2"/>
    <m/>
    <m/>
    <m/>
    <m/>
  </r>
  <r>
    <x v="6"/>
    <n v="7"/>
    <x v="0"/>
    <n v="207.22"/>
    <n v="216.4205"/>
    <n v="0.73894020418085082"/>
    <n v="213.11"/>
    <n v="205.7"/>
    <m/>
    <m/>
    <m/>
    <m/>
  </r>
  <r>
    <x v="7"/>
    <n v="8"/>
    <x v="0"/>
    <n v="207.86"/>
    <n v="214.71010000000001"/>
    <n v="0.21123379740758411"/>
    <n v="208.3"/>
    <n v="208.3"/>
    <m/>
    <m/>
    <m/>
    <m/>
  </r>
  <r>
    <x v="8"/>
    <n v="9"/>
    <x v="0"/>
    <n v="212.35"/>
    <n v="216.20670000000001"/>
    <n v="7.0588235294120324E-2"/>
    <n v="210.01"/>
    <n v="212.5"/>
    <m/>
    <m/>
    <m/>
    <m/>
  </r>
  <r>
    <x v="9"/>
    <n v="10"/>
    <x v="0"/>
    <n v="213.53"/>
    <n v="216.20670000000001"/>
    <n v="0.40578358208955434"/>
    <n v="212.14"/>
    <n v="214.4"/>
    <m/>
    <m/>
    <m/>
    <m/>
  </r>
  <r>
    <x v="10"/>
    <m/>
    <x v="0"/>
    <n v="213.85"/>
    <n v="214.60320000000002"/>
    <n v="0.730098916627406"/>
    <m/>
    <n v="212.3"/>
    <m/>
    <m/>
    <m/>
    <m/>
  </r>
  <r>
    <x v="11"/>
    <m/>
    <x v="0"/>
    <n v="214.17"/>
    <n v="213.96179999999998"/>
    <n v="6.0662622491845015E-2"/>
    <m/>
    <n v="214.3"/>
    <m/>
    <m/>
    <m/>
    <m/>
  </r>
  <r>
    <x v="12"/>
    <m/>
    <x v="0"/>
    <n v="214.49"/>
    <n v="215.1377"/>
    <n v="4.6620046620004223E-3"/>
    <m/>
    <n v="214.5"/>
    <m/>
    <m/>
    <m/>
    <m/>
  </r>
  <r>
    <x v="13"/>
    <m/>
    <x v="0"/>
    <n v="214.71"/>
    <n v="216.4205"/>
    <n v="4.1899441340783709E-2"/>
    <m/>
    <n v="214.8"/>
    <m/>
    <m/>
    <m/>
    <m/>
  </r>
  <r>
    <x v="14"/>
    <m/>
    <x v="0"/>
    <n v="213.74"/>
    <n v="216.84809999999999"/>
    <n v="7.4801309022906298E-2"/>
    <m/>
    <n v="213.9"/>
    <m/>
    <m/>
    <m/>
    <m/>
  </r>
  <r>
    <x v="15"/>
    <m/>
    <x v="0"/>
    <n v="213.74"/>
    <n v="216.95499999999998"/>
    <n v="2.8063610851263927E-2"/>
    <m/>
    <n v="213.8"/>
    <m/>
    <m/>
    <m/>
    <m/>
  </r>
  <r>
    <x v="16"/>
    <m/>
    <x v="0"/>
    <n v="213.64"/>
    <n v="216.63429999999997"/>
    <n v="7.483629560337933E-2"/>
    <m/>
    <n v="213.8"/>
    <m/>
    <m/>
    <m/>
    <m/>
  </r>
  <r>
    <x v="17"/>
    <m/>
    <x v="0"/>
    <n v="212.78"/>
    <n v="216.95499999999998"/>
    <n v="0.32060348892032381"/>
    <m/>
    <n v="212.1"/>
    <m/>
    <m/>
    <m/>
    <m/>
  </r>
  <r>
    <x v="18"/>
    <m/>
    <x v="0"/>
    <n v="212.14"/>
    <n v="217.81020000000001"/>
    <n v="2.8275212064091556E-2"/>
    <m/>
    <n v="212.2"/>
    <m/>
    <m/>
    <m/>
    <m/>
  </r>
  <r>
    <x v="19"/>
    <m/>
    <x v="0"/>
    <n v="211.93"/>
    <n v="216.74119999999999"/>
    <n v="0.12723845428839858"/>
    <m/>
    <n v="212.2"/>
    <m/>
    <m/>
    <m/>
    <m/>
  </r>
  <r>
    <x v="0"/>
    <n v="1"/>
    <x v="1"/>
    <n v="0.53"/>
    <n v="0.54228849999999995"/>
    <n v="5.3571428571428621"/>
    <n v="0.48"/>
    <n v="0.56000000000000005"/>
    <n v="99.055741601797408"/>
    <n v="99.135989710336503"/>
    <n v="0.94425839820259816"/>
    <n v="0.86401028966349214"/>
  </r>
  <r>
    <x v="1"/>
    <n v="2"/>
    <x v="1"/>
    <n v="0.52"/>
    <n v="0.53377691999999999"/>
    <n v="3.7037037037037068"/>
    <n v="0.48"/>
    <n v="0.54"/>
    <m/>
    <m/>
    <m/>
    <m/>
  </r>
  <r>
    <x v="2"/>
    <n v="3"/>
    <x v="1"/>
    <n v="0.52"/>
    <n v="0.52952113000000001"/>
    <n v="1.8867924528301903"/>
    <n v="0.49"/>
    <n v="0.53"/>
    <m/>
    <m/>
    <m/>
    <m/>
  </r>
  <r>
    <x v="3"/>
    <n v="4"/>
    <x v="1"/>
    <n v="0.52"/>
    <n v="0.52526534000000003"/>
    <n v="1.8867924528301903"/>
    <n v="0.49"/>
    <n v="0.53"/>
    <m/>
    <m/>
    <m/>
    <m/>
  </r>
  <r>
    <x v="4"/>
    <n v="5"/>
    <x v="1"/>
    <n v="0.52"/>
    <n v="0.52100955000000004"/>
    <n v="0"/>
    <n v="0.49"/>
    <n v="0.52"/>
    <m/>
    <m/>
    <m/>
    <m/>
  </r>
  <r>
    <x v="5"/>
    <n v="6"/>
    <x v="1"/>
    <n v="0.51"/>
    <n v="0.51249796999999986"/>
    <n v="1.9230769230769247"/>
    <n v="0.49"/>
    <n v="0.52"/>
    <m/>
    <m/>
    <m/>
    <m/>
  </r>
  <r>
    <x v="6"/>
    <n v="7"/>
    <x v="1"/>
    <n v="0.51"/>
    <n v="0.51249796999999986"/>
    <n v="0"/>
    <n v="0.49"/>
    <n v="0.51"/>
    <m/>
    <m/>
    <m/>
    <m/>
  </r>
  <r>
    <x v="7"/>
    <n v="8"/>
    <x v="1"/>
    <n v="0.51"/>
    <n v="0.5039863899999999"/>
    <n v="0"/>
    <n v="0.49"/>
    <n v="0.51"/>
    <m/>
    <m/>
    <m/>
    <m/>
  </r>
  <r>
    <x v="8"/>
    <n v="9"/>
    <x v="1"/>
    <n v="0.5"/>
    <n v="0.5039863899999999"/>
    <n v="0"/>
    <n v="0.49"/>
    <n v="0.5"/>
    <m/>
    <m/>
    <m/>
    <m/>
  </r>
  <r>
    <x v="9"/>
    <n v="10"/>
    <x v="1"/>
    <n v="0.5"/>
    <n v="0.49973059999999997"/>
    <n v="0"/>
    <n v="0.49"/>
    <n v="0.5"/>
    <m/>
    <m/>
    <m/>
    <m/>
  </r>
  <r>
    <x v="10"/>
    <m/>
    <x v="1"/>
    <n v="0.49"/>
    <n v="0.4912190199999999"/>
    <n v="2.0000000000000018"/>
    <m/>
    <n v="0.5"/>
    <m/>
    <m/>
    <m/>
    <m/>
  </r>
  <r>
    <x v="11"/>
    <m/>
    <x v="1"/>
    <n v="0.49"/>
    <n v="0.48696323000000002"/>
    <n v="0"/>
    <m/>
    <n v="0.49"/>
    <m/>
    <m/>
    <m/>
    <m/>
  </r>
  <r>
    <x v="12"/>
    <m/>
    <x v="1"/>
    <n v="0.49"/>
    <n v="0.48270744000000004"/>
    <n v="0"/>
    <m/>
    <n v="0.49"/>
    <m/>
    <m/>
    <m/>
    <m/>
  </r>
  <r>
    <x v="13"/>
    <m/>
    <x v="1"/>
    <n v="0.49"/>
    <n v="0.48270744000000004"/>
    <n v="0"/>
    <m/>
    <n v="0.49"/>
    <m/>
    <m/>
    <m/>
    <m/>
  </r>
  <r>
    <x v="14"/>
    <m/>
    <x v="1"/>
    <n v="0.48"/>
    <n v="0.47845165000000006"/>
    <n v="0"/>
    <m/>
    <n v="0.48"/>
    <m/>
    <m/>
    <m/>
    <m/>
  </r>
  <r>
    <x v="15"/>
    <m/>
    <x v="1"/>
    <n v="0.48"/>
    <n v="0.47419585999999997"/>
    <n v="0"/>
    <m/>
    <n v="0.48"/>
    <m/>
    <m/>
    <m/>
    <m/>
  </r>
  <r>
    <x v="16"/>
    <m/>
    <x v="1"/>
    <n v="0.48"/>
    <n v="0.46568428000000001"/>
    <n v="2.1276595744680873"/>
    <m/>
    <n v="0.47"/>
    <m/>
    <m/>
    <m/>
    <m/>
  </r>
  <r>
    <x v="17"/>
    <m/>
    <x v="1"/>
    <n v="0.47"/>
    <n v="0.46142849000000002"/>
    <n v="0"/>
    <m/>
    <n v="0.47"/>
    <m/>
    <m/>
    <m/>
    <m/>
  </r>
  <r>
    <x v="18"/>
    <m/>
    <x v="1"/>
    <n v="0.47"/>
    <n v="0.45717270000000004"/>
    <n v="0"/>
    <m/>
    <n v="0.47"/>
    <m/>
    <m/>
    <m/>
    <m/>
  </r>
  <r>
    <x v="19"/>
    <m/>
    <x v="1"/>
    <n v="0.47"/>
    <n v="0.45291690999999995"/>
    <n v="0"/>
    <m/>
    <n v="0.47"/>
    <m/>
    <m/>
    <m/>
    <m/>
  </r>
  <r>
    <x v="0"/>
    <n v="1"/>
    <x v="2"/>
    <n v="33.549999999999997"/>
    <n v="48.25"/>
    <n v="0.73964497041420119"/>
    <n v="50.51"/>
    <n v="33.799999999999997"/>
    <n v="95.714452498616595"/>
    <n v="99.676412322965831"/>
    <n v="4.2855475013834079"/>
    <n v="0.32358767703416369"/>
  </r>
  <r>
    <x v="1"/>
    <n v="2"/>
    <x v="2"/>
    <n v="49.04"/>
    <n v="63.81"/>
    <n v="25.102040816326522"/>
    <n v="50.51"/>
    <n v="39.200000000000003"/>
    <m/>
    <m/>
    <m/>
    <m/>
  </r>
  <r>
    <x v="2"/>
    <n v="3"/>
    <x v="2"/>
    <n v="61.99"/>
    <n v="73.27"/>
    <n v="2.9890453834115753"/>
    <n v="50.45"/>
    <n v="63.9"/>
    <m/>
    <m/>
    <m/>
    <m/>
  </r>
  <r>
    <x v="3"/>
    <n v="4"/>
    <x v="2"/>
    <n v="71.22"/>
    <n v="83.83"/>
    <n v="7.8654592496765829"/>
    <n v="50.49"/>
    <n v="77.3"/>
    <m/>
    <m/>
    <m/>
    <m/>
  </r>
  <r>
    <x v="4"/>
    <n v="5"/>
    <x v="2"/>
    <n v="77.86"/>
    <n v="90.69"/>
    <n v="8.1839622641509422"/>
    <n v="50.3"/>
    <n v="84.8"/>
    <m/>
    <m/>
    <m/>
    <m/>
  </r>
  <r>
    <x v="5"/>
    <n v="6"/>
    <x v="2"/>
    <n v="82.51"/>
    <n v="96.93"/>
    <n v="7.6035834266517277"/>
    <n v="50.33"/>
    <n v="89.3"/>
    <m/>
    <m/>
    <m/>
    <m/>
  </r>
  <r>
    <x v="6"/>
    <n v="7"/>
    <x v="2"/>
    <n v="86.22"/>
    <n v="102.11"/>
    <n v="5.976008724100331"/>
    <n v="50.55"/>
    <n v="91.7"/>
    <m/>
    <m/>
    <m/>
    <m/>
  </r>
  <r>
    <x v="7"/>
    <n v="8"/>
    <x v="2"/>
    <n v="88.91"/>
    <n v="106.73"/>
    <n v="4.9090909090909127"/>
    <n v="50.16"/>
    <n v="93.5"/>
    <m/>
    <m/>
    <m/>
    <m/>
  </r>
  <r>
    <x v="8"/>
    <n v="9"/>
    <x v="2"/>
    <n v="90.96"/>
    <n v="110.39"/>
    <n v="3.130990415335476"/>
    <n v="50.14"/>
    <n v="93.9"/>
    <m/>
    <m/>
    <m/>
    <m/>
  </r>
  <r>
    <x v="9"/>
    <n v="10"/>
    <x v="2"/>
    <n v="92.5"/>
    <n v="113.69"/>
    <n v="1.8046709129511709"/>
    <n v="50.16"/>
    <n v="94.2"/>
    <m/>
    <m/>
    <m/>
    <m/>
  </r>
  <r>
    <x v="10"/>
    <m/>
    <x v="2"/>
    <n v="93.71"/>
    <n v="116.37"/>
    <n v="0.83597883597884259"/>
    <m/>
    <n v="94.5"/>
    <m/>
    <m/>
    <m/>
    <m/>
  </r>
  <r>
    <x v="11"/>
    <m/>
    <x v="2"/>
    <n v="94.73"/>
    <n v="119.65"/>
    <n v="0.59811122770198655"/>
    <m/>
    <n v="95.3"/>
    <m/>
    <m/>
    <m/>
    <m/>
  </r>
  <r>
    <x v="12"/>
    <m/>
    <x v="2"/>
    <n v="95.12"/>
    <n v="121.03"/>
    <n v="0.12631578947368902"/>
    <m/>
    <n v="95"/>
    <m/>
    <m/>
    <m/>
    <m/>
  </r>
  <r>
    <x v="13"/>
    <m/>
    <x v="2"/>
    <n v="95.58"/>
    <n v="122.91"/>
    <n v="1.0359408033826683"/>
    <m/>
    <n v="94.6"/>
    <m/>
    <m/>
    <m/>
    <m/>
  </r>
  <r>
    <x v="14"/>
    <m/>
    <x v="2"/>
    <n v="95.94"/>
    <n v="124.35"/>
    <n v="1.7391304347826093"/>
    <m/>
    <n v="94.3"/>
    <m/>
    <m/>
    <m/>
    <m/>
  </r>
  <r>
    <x v="15"/>
    <m/>
    <x v="2"/>
    <n v="96.15"/>
    <n v="124.33"/>
    <n v="1.6384778012685108"/>
    <m/>
    <n v="94.6"/>
    <m/>
    <m/>
    <m/>
    <m/>
  </r>
  <r>
    <x v="16"/>
    <m/>
    <x v="2"/>
    <n v="96.12"/>
    <n v="126.47"/>
    <n v="2.0382165605095559"/>
    <m/>
    <n v="94.2"/>
    <m/>
    <m/>
    <m/>
    <m/>
  </r>
  <r>
    <x v="17"/>
    <m/>
    <x v="2"/>
    <n v="96.24"/>
    <n v="127.41"/>
    <n v="2.8205128205128212"/>
    <m/>
    <n v="93.6"/>
    <m/>
    <m/>
    <m/>
    <m/>
  </r>
  <r>
    <x v="18"/>
    <m/>
    <x v="2"/>
    <n v="96.3"/>
    <n v="128.01"/>
    <n v="3.3261802575107233"/>
    <m/>
    <n v="93.2"/>
    <m/>
    <m/>
    <m/>
    <m/>
  </r>
  <r>
    <x v="19"/>
    <m/>
    <x v="2"/>
    <n v="96.33"/>
    <n v="128.49"/>
    <n v="3.2475884244373003"/>
    <m/>
    <n v="93.3"/>
    <m/>
    <m/>
    <m/>
    <m/>
  </r>
  <r>
    <x v="0"/>
    <n v="1"/>
    <x v="3"/>
    <n v="32.1"/>
    <n v="32.200000000000003"/>
    <n v="0.31250000000000444"/>
    <n v="33.1"/>
    <n v="32"/>
    <n v="98.535743263316789"/>
    <n v="99.722207804270653"/>
    <n v="1.464256736683208"/>
    <n v="0.27779219572935138"/>
  </r>
  <r>
    <x v="1"/>
    <n v="2"/>
    <x v="3"/>
    <n v="32.5"/>
    <n v="32.4"/>
    <n v="1.5625"/>
    <n v="33.200000000000003"/>
    <n v="32"/>
    <m/>
    <m/>
    <m/>
    <m/>
  </r>
  <r>
    <x v="2"/>
    <n v="3"/>
    <x v="3"/>
    <n v="32.9"/>
    <n v="32.6"/>
    <n v="0.30303030303030731"/>
    <n v="33.1"/>
    <n v="33"/>
    <m/>
    <m/>
    <m/>
    <m/>
  </r>
  <r>
    <x v="3"/>
    <n v="4"/>
    <x v="3"/>
    <n v="33.4"/>
    <n v="32.9"/>
    <n v="1.2121212121212077"/>
    <n v="33.200000000000003"/>
    <n v="33"/>
    <m/>
    <m/>
    <m/>
    <m/>
  </r>
  <r>
    <x v="4"/>
    <n v="5"/>
    <x v="3"/>
    <n v="33.9"/>
    <n v="33.200000000000003"/>
    <n v="0.2941176470588277"/>
    <n v="33"/>
    <n v="34"/>
    <m/>
    <m/>
    <m/>
    <m/>
  </r>
  <r>
    <x v="5"/>
    <n v="6"/>
    <x v="3"/>
    <n v="34.4"/>
    <n v="33.6"/>
    <n v="1.1764705882352899"/>
    <n v="33.1"/>
    <n v="34"/>
    <m/>
    <m/>
    <m/>
    <m/>
  </r>
  <r>
    <x v="6"/>
    <n v="7"/>
    <x v="3"/>
    <n v="34.799999999999997"/>
    <n v="34"/>
    <n v="2.3529411764705799"/>
    <n v="33.1"/>
    <n v="34"/>
    <m/>
    <m/>
    <m/>
    <m/>
  </r>
  <r>
    <x v="7"/>
    <n v="8"/>
    <x v="3"/>
    <n v="35.200000000000003"/>
    <n v="34.4"/>
    <n v="3.5294117647058907"/>
    <n v="33.1"/>
    <n v="34"/>
    <m/>
    <m/>
    <m/>
    <m/>
  </r>
  <r>
    <x v="8"/>
    <n v="9"/>
    <x v="3"/>
    <n v="35.5"/>
    <n v="34.9"/>
    <n v="1.4285714285714286"/>
    <n v="32.9"/>
    <n v="35"/>
    <m/>
    <m/>
    <m/>
    <m/>
  </r>
  <r>
    <x v="9"/>
    <n v="10"/>
    <x v="3"/>
    <n v="35.9"/>
    <n v="35.4"/>
    <n v="2.5714285714285672"/>
    <n v="33"/>
    <n v="35"/>
    <m/>
    <m/>
    <m/>
    <m/>
  </r>
  <r>
    <x v="10"/>
    <m/>
    <x v="3"/>
    <n v="36.1"/>
    <n v="35.9"/>
    <n v="0.27777777777778173"/>
    <m/>
    <n v="36"/>
    <m/>
    <m/>
    <m/>
    <m/>
  </r>
  <r>
    <x v="11"/>
    <m/>
    <x v="3"/>
    <n v="36.4"/>
    <n v="36.4"/>
    <n v="1.1111111111111072"/>
    <m/>
    <n v="36"/>
    <m/>
    <m/>
    <m/>
    <m/>
  </r>
  <r>
    <x v="12"/>
    <m/>
    <x v="3"/>
    <n v="36.6"/>
    <n v="36.9"/>
    <n v="1.6666666666666705"/>
    <m/>
    <n v="36"/>
    <m/>
    <m/>
    <m/>
    <m/>
  </r>
  <r>
    <x v="13"/>
    <m/>
    <x v="3"/>
    <n v="36.799999999999997"/>
    <n v="37.4"/>
    <n v="2.2222222222222143"/>
    <m/>
    <n v="36"/>
    <m/>
    <m/>
    <m/>
    <m/>
  </r>
  <r>
    <x v="14"/>
    <m/>
    <x v="3"/>
    <n v="37"/>
    <n v="37.799999999999997"/>
    <n v="2.7777777777777777"/>
    <m/>
    <n v="36"/>
    <m/>
    <m/>
    <m/>
    <m/>
  </r>
  <r>
    <x v="15"/>
    <m/>
    <x v="3"/>
    <n v="37.200000000000003"/>
    <n v="38.4"/>
    <n v="0.54054054054054823"/>
    <m/>
    <n v="37"/>
    <m/>
    <m/>
    <m/>
    <m/>
  </r>
  <r>
    <x v="16"/>
    <m/>
    <x v="3"/>
    <n v="37.4"/>
    <n v="38.799999999999997"/>
    <n v="1.0810810810810774"/>
    <m/>
    <n v="37"/>
    <m/>
    <m/>
    <m/>
    <m/>
  </r>
  <r>
    <x v="17"/>
    <m/>
    <x v="3"/>
    <n v="37.5"/>
    <n v="39.299999999999997"/>
    <n v="1.3513513513513513"/>
    <m/>
    <n v="37"/>
    <m/>
    <m/>
    <m/>
    <m/>
  </r>
  <r>
    <x v="18"/>
    <m/>
    <x v="3"/>
    <n v="37.6"/>
    <n v="39.700000000000003"/>
    <n v="1.6216216216216255"/>
    <m/>
    <n v="37"/>
    <m/>
    <m/>
    <m/>
    <m/>
  </r>
  <r>
    <x v="19"/>
    <m/>
    <x v="3"/>
    <n v="37.700000000000003"/>
    <n v="40.200000000000003"/>
    <n v="1.8918918918918997"/>
    <m/>
    <n v="37"/>
    <m/>
    <m/>
    <m/>
    <m/>
  </r>
  <r>
    <x v="0"/>
    <n v="1"/>
    <x v="4"/>
    <n v="66.25"/>
    <n v="62"/>
    <n v="1.1194029850746268"/>
    <n v="77.8"/>
    <n v="67"/>
    <n v="98.662871053434216"/>
    <n v="99.727182615124548"/>
    <n v="1.337128946565779"/>
    <n v="0.27281738487545132"/>
  </r>
  <r>
    <x v="1"/>
    <n v="2"/>
    <x v="4"/>
    <n v="65.150000000000006"/>
    <n v="61"/>
    <n v="2.7611940298507376"/>
    <n v="77.599999999999994"/>
    <n v="67"/>
    <m/>
    <m/>
    <m/>
    <m/>
  </r>
  <r>
    <x v="2"/>
    <n v="3"/>
    <x v="4"/>
    <n v="65.84"/>
    <n v="58"/>
    <n v="0.24242424242423727"/>
    <n v="77.8"/>
    <n v="66"/>
    <m/>
    <m/>
    <m/>
    <m/>
  </r>
  <r>
    <x v="3"/>
    <n v="4"/>
    <x v="4"/>
    <n v="64.760000000000005"/>
    <n v="55"/>
    <n v="1.8787878787878711"/>
    <n v="77.7"/>
    <n v="66"/>
    <m/>
    <m/>
    <m/>
    <m/>
  </r>
  <r>
    <x v="4"/>
    <n v="5"/>
    <x v="4"/>
    <n v="63.96"/>
    <n v="48"/>
    <n v="1.5999999999999988"/>
    <n v="77.5"/>
    <n v="65"/>
    <m/>
    <m/>
    <m/>
    <m/>
  </r>
  <r>
    <x v="5"/>
    <n v="6"/>
    <x v="4"/>
    <n v="61.49"/>
    <n v="42"/>
    <n v="3.9218749999999969"/>
    <n v="77.8"/>
    <n v="64"/>
    <m/>
    <m/>
    <m/>
    <m/>
  </r>
  <r>
    <x v="6"/>
    <n v="7"/>
    <x v="4"/>
    <n v="61.39"/>
    <n v="35"/>
    <n v="2.5555555555555545"/>
    <n v="77.8"/>
    <n v="63"/>
    <m/>
    <m/>
    <m/>
    <m/>
  </r>
  <r>
    <x v="7"/>
    <n v="8"/>
    <x v="4"/>
    <n v="60.6"/>
    <n v="32"/>
    <n v="2.2580645161290303"/>
    <n v="77.900000000000006"/>
    <n v="62"/>
    <m/>
    <m/>
    <m/>
    <m/>
  </r>
  <r>
    <x v="8"/>
    <n v="9"/>
    <x v="4"/>
    <n v="59.71"/>
    <n v="30"/>
    <n v="0.48333333333333189"/>
    <n v="77.2"/>
    <n v="60"/>
    <m/>
    <m/>
    <m/>
    <m/>
  </r>
  <r>
    <x v="9"/>
    <n v="10"/>
    <x v="4"/>
    <n v="58.23"/>
    <n v="30"/>
    <n v="1.305084745762717"/>
    <n v="77.5"/>
    <n v="59"/>
    <m/>
    <m/>
    <m/>
    <m/>
  </r>
  <r>
    <x v="10"/>
    <m/>
    <x v="4"/>
    <n v="57.83"/>
    <n v="30"/>
    <n v="0.29310344827586504"/>
    <m/>
    <n v="58"/>
    <m/>
    <m/>
    <m/>
    <m/>
  </r>
  <r>
    <x v="11"/>
    <m/>
    <x v="4"/>
    <n v="57.14"/>
    <n v="30"/>
    <n v="0.24561403508772031"/>
    <m/>
    <n v="57"/>
    <m/>
    <m/>
    <m/>
    <m/>
  </r>
  <r>
    <x v="12"/>
    <m/>
    <x v="4"/>
    <n v="56.25"/>
    <n v="30"/>
    <n v="1.3157894736842104"/>
    <m/>
    <n v="57"/>
    <m/>
    <m/>
    <m/>
    <m/>
  </r>
  <r>
    <x v="13"/>
    <m/>
    <x v="4"/>
    <n v="55.85"/>
    <n v="30"/>
    <n v="0.2678571428571403"/>
    <m/>
    <n v="56"/>
    <m/>
    <m/>
    <m/>
    <m/>
  </r>
  <r>
    <x v="14"/>
    <m/>
    <x v="4"/>
    <n v="55.36"/>
    <n v="29"/>
    <n v="1.1428571428571439"/>
    <m/>
    <n v="56"/>
    <m/>
    <m/>
    <m/>
    <m/>
  </r>
  <r>
    <x v="15"/>
    <m/>
    <x v="4"/>
    <n v="55.06"/>
    <n v="29"/>
    <n v="1.6785714285714244"/>
    <m/>
    <n v="56"/>
    <m/>
    <m/>
    <m/>
    <m/>
  </r>
  <r>
    <x v="16"/>
    <m/>
    <x v="4"/>
    <n v="54.47"/>
    <n v="29"/>
    <n v="0.96363636363636562"/>
    <m/>
    <n v="55"/>
    <m/>
    <m/>
    <m/>
    <m/>
  </r>
  <r>
    <x v="17"/>
    <m/>
    <x v="4"/>
    <n v="54.07"/>
    <n v="29"/>
    <n v="1.6909090909090905"/>
    <m/>
    <n v="55"/>
    <m/>
    <m/>
    <m/>
    <m/>
  </r>
  <r>
    <x v="18"/>
    <m/>
    <x v="4"/>
    <n v="53.87"/>
    <n v="29"/>
    <n v="0.24074074074074547"/>
    <m/>
    <n v="54"/>
    <m/>
    <m/>
    <m/>
    <m/>
  </r>
  <r>
    <x v="19"/>
    <m/>
    <x v="4"/>
    <n v="53.58"/>
    <n v="29"/>
    <n v="0.77777777777778101"/>
    <m/>
    <n v="54"/>
    <m/>
    <m/>
    <m/>
    <m/>
  </r>
  <r>
    <x v="0"/>
    <n v="1"/>
    <x v="5"/>
    <n v="0.01"/>
    <n v="0.01"/>
    <n v="0"/>
    <n v="1.45"/>
    <n v="0.01"/>
    <n v="92.188545841861099"/>
    <n v="93.782760969570049"/>
    <n v="7.8114541581388988"/>
    <n v="6.2172390304299547"/>
  </r>
  <r>
    <x v="1"/>
    <n v="2"/>
    <x v="5"/>
    <n v="0.01"/>
    <n v="0.17"/>
    <n v="0"/>
    <n v="1.38"/>
    <n v="0.01"/>
    <m/>
    <m/>
    <m/>
    <m/>
  </r>
  <r>
    <x v="2"/>
    <n v="3"/>
    <x v="5"/>
    <n v="0.01"/>
    <n v="1.03"/>
    <n v="0"/>
    <n v="1.42"/>
    <n v="0.01"/>
    <m/>
    <m/>
    <m/>
    <m/>
  </r>
  <r>
    <x v="3"/>
    <n v="4"/>
    <x v="5"/>
    <n v="0.2"/>
    <n v="1.35"/>
    <n v="5.2631578947368469"/>
    <n v="1.3"/>
    <n v="0.19"/>
    <m/>
    <m/>
    <m/>
    <m/>
  </r>
  <r>
    <x v="4"/>
    <n v="5"/>
    <x v="5"/>
    <n v="0.25"/>
    <n v="1.5"/>
    <n v="8.6956521739130395"/>
    <n v="1.26"/>
    <n v="0.23"/>
    <m/>
    <m/>
    <m/>
    <m/>
  </r>
  <r>
    <x v="5"/>
    <n v="6"/>
    <x v="5"/>
    <n v="0.25"/>
    <n v="1.43"/>
    <n v="16.666666666666664"/>
    <n v="1.48"/>
    <n v="0.3"/>
    <m/>
    <m/>
    <m/>
    <m/>
  </r>
  <r>
    <x v="6"/>
    <n v="7"/>
    <x v="5"/>
    <n v="0.6"/>
    <n v="1.41"/>
    <n v="19.999999999999996"/>
    <n v="1.28"/>
    <n v="0.5"/>
    <m/>
    <m/>
    <m/>
    <m/>
  </r>
  <r>
    <x v="7"/>
    <n v="8"/>
    <x v="5"/>
    <n v="0.7"/>
    <n v="1.5"/>
    <n v="1.4084507042253533"/>
    <n v="1.34"/>
    <n v="0.71"/>
    <m/>
    <m/>
    <m/>
    <m/>
  </r>
  <r>
    <x v="8"/>
    <n v="9"/>
    <x v="5"/>
    <n v="0.55000000000000004"/>
    <n v="1.39"/>
    <n v="15.38461538461538"/>
    <n v="1.25"/>
    <n v="0.65"/>
    <m/>
    <m/>
    <m/>
    <m/>
  </r>
  <r>
    <x v="9"/>
    <n v="10"/>
    <x v="5"/>
    <n v="0.5"/>
    <n v="1.41"/>
    <n v="13.793103448275856"/>
    <n v="1.28"/>
    <n v="0.57999999999999996"/>
    <m/>
    <m/>
    <m/>
    <m/>
  </r>
  <r>
    <x v="10"/>
    <m/>
    <x v="5"/>
    <n v="0.6"/>
    <n v="1.5"/>
    <n v="14.285714285714283"/>
    <m/>
    <n v="0.7"/>
    <m/>
    <m/>
    <m/>
    <m/>
  </r>
  <r>
    <x v="11"/>
    <m/>
    <x v="5"/>
    <n v="0.75"/>
    <n v="1.43"/>
    <n v="8.5365853658536537"/>
    <m/>
    <n v="0.82"/>
    <m/>
    <m/>
    <m/>
    <m/>
  </r>
  <r>
    <x v="12"/>
    <m/>
    <x v="5"/>
    <n v="0.95"/>
    <n v="1.5"/>
    <n v="5.0000000000000044"/>
    <m/>
    <n v="1"/>
    <m/>
    <m/>
    <m/>
    <m/>
  </r>
  <r>
    <x v="13"/>
    <m/>
    <x v="5"/>
    <n v="0.9"/>
    <n v="1.38"/>
    <n v="8.4337349397590433"/>
    <m/>
    <n v="0.83"/>
    <m/>
    <m/>
    <m/>
    <m/>
  </r>
  <r>
    <x v="14"/>
    <m/>
    <x v="5"/>
    <n v="0.8"/>
    <n v="1.37"/>
    <n v="3.8961038961038996"/>
    <m/>
    <n v="0.77"/>
    <m/>
    <m/>
    <m/>
    <m/>
  </r>
  <r>
    <x v="15"/>
    <m/>
    <x v="5"/>
    <n v="0.75"/>
    <n v="1.36"/>
    <n v="9.6385542168674654"/>
    <m/>
    <n v="0.83"/>
    <m/>
    <m/>
    <m/>
    <m/>
  </r>
  <r>
    <x v="16"/>
    <m/>
    <x v="5"/>
    <n v="0.98"/>
    <n v="1.46"/>
    <n v="2.0000000000000018"/>
    <m/>
    <n v="1"/>
    <m/>
    <m/>
    <m/>
    <m/>
  </r>
  <r>
    <x v="17"/>
    <m/>
    <x v="5"/>
    <n v="0.75"/>
    <n v="1.5"/>
    <n v="6.2500000000000053"/>
    <m/>
    <n v="0.8"/>
    <m/>
    <m/>
    <m/>
    <m/>
  </r>
  <r>
    <x v="18"/>
    <m/>
    <x v="5"/>
    <n v="0.8"/>
    <n v="1.48"/>
    <n v="6.9767441860465045"/>
    <m/>
    <n v="0.86"/>
    <m/>
    <m/>
    <m/>
    <m/>
  </r>
  <r>
    <x v="19"/>
    <m/>
    <x v="5"/>
    <n v="0.9"/>
    <n v="1.48"/>
    <n v="9.9999999999999982"/>
    <m/>
    <n v="1"/>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10DEC05-4B4D-484F-AD1B-CC038B192DDF}" name="PivotTable1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4">
  <location ref="A3:B24" firstHeaderRow="1" firstDataRow="1" firstDataCol="1"/>
  <pivotFields count="12">
    <pivotField axis="axisRow" showAll="0">
      <items count="21">
        <item sd="0" x="0"/>
        <item sd="0" x="1"/>
        <item sd="0" x="2"/>
        <item sd="0" x="3"/>
        <item sd="0" x="4"/>
        <item sd="0" x="5"/>
        <item sd="0" x="6"/>
        <item sd="0" x="7"/>
        <item sd="0" x="8"/>
        <item sd="0" x="9"/>
        <item sd="0" x="10"/>
        <item sd="0" x="11"/>
        <item sd="0" x="12"/>
        <item sd="0" x="13"/>
        <item sd="0" x="14"/>
        <item sd="0" x="15"/>
        <item sd="0" x="16"/>
        <item sd="0" x="17"/>
        <item sd="0" x="18"/>
        <item sd="0" x="19"/>
        <item t="default" sd="0"/>
      </items>
    </pivotField>
    <pivotField showAll="0"/>
    <pivotField axis="axisRow" showAll="0">
      <items count="7">
        <item h="1" x="1"/>
        <item h="1" x="4"/>
        <item h="1" x="5"/>
        <item x="3"/>
        <item h="1" x="2"/>
        <item h="1" x="0"/>
        <item t="default"/>
      </items>
    </pivotField>
    <pivotField dataField="1" showAll="0"/>
    <pivotField showAll="0"/>
    <pivotField numFmtId="2" showAll="0"/>
    <pivotField showAll="0"/>
    <pivotField showAll="0"/>
    <pivotField showAll="0"/>
    <pivotField showAll="0"/>
    <pivotField showAll="0"/>
    <pivotField showAll="0"/>
  </pivotFields>
  <rowFields count="2">
    <field x="0"/>
    <field x="2"/>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Hasil Data dengan Kipas" fld="3" subtotal="average" baseField="0" baseItem="0"/>
  </dataFields>
  <chartFormats count="2">
    <chartFormat chart="0"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A232BA0-68D7-4C89-B656-AD2BA6C84912}" name="PivotTable19"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0">
  <location ref="A3:B24" firstHeaderRow="1" firstDataRow="1" firstDataCol="1"/>
  <pivotFields count="12">
    <pivotField axis="axisRow" showAll="0">
      <items count="21">
        <item sd="0" x="0"/>
        <item sd="0" x="1"/>
        <item sd="0" x="2"/>
        <item sd="0" x="3"/>
        <item sd="0" x="4"/>
        <item sd="0" x="5"/>
        <item sd="0" x="6"/>
        <item sd="0" x="7"/>
        <item sd="0" x="8"/>
        <item sd="0" x="9"/>
        <item sd="0" x="10"/>
        <item sd="0" x="11"/>
        <item sd="0" x="12"/>
        <item sd="0" x="13"/>
        <item sd="0" x="14"/>
        <item sd="0" x="15"/>
        <item sd="0" x="16"/>
        <item sd="0" x="17"/>
        <item sd="0" x="18"/>
        <item sd="0" x="19"/>
        <item t="default" sd="0"/>
      </items>
    </pivotField>
    <pivotField showAll="0"/>
    <pivotField axis="axisRow" showAll="0">
      <items count="7">
        <item h="1" x="1"/>
        <item h="1" x="4"/>
        <item h="1" x="5"/>
        <item x="3"/>
        <item h="1" x="2"/>
        <item h="1" x="0"/>
        <item t="default"/>
      </items>
    </pivotField>
    <pivotField showAll="0"/>
    <pivotField dataField="1" showAll="0"/>
    <pivotField numFmtId="2" showAll="0"/>
    <pivotField showAll="0"/>
    <pivotField showAll="0"/>
    <pivotField showAll="0"/>
    <pivotField showAll="0"/>
    <pivotField showAll="0"/>
    <pivotField showAll="0"/>
  </pivotFields>
  <rowFields count="2">
    <field x="0"/>
    <field x="2"/>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Hasil Data Tanpa Kipas" fld="4" subtotal="average" baseField="0" baseItem="0"/>
  </dataFields>
  <chartFormats count="2">
    <chartFormat chart="0"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4A335FB-2B1D-4758-A747-7B041D5B5699}" name="PivotTable20"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C24" firstHeaderRow="0" firstDataRow="1" firstDataCol="1"/>
  <pivotFields count="12">
    <pivotField axis="axisRow" showAll="0">
      <items count="21">
        <item sd="0" x="0"/>
        <item sd="0" x="1"/>
        <item sd="0" x="2"/>
        <item sd="0" x="3"/>
        <item sd="0" x="4"/>
        <item sd="0" x="5"/>
        <item sd="0" x="6"/>
        <item sd="0" x="7"/>
        <item sd="0" x="8"/>
        <item sd="0" x="9"/>
        <item sd="0" x="10"/>
        <item sd="0" x="11"/>
        <item sd="0" x="12"/>
        <item sd="0" x="13"/>
        <item sd="0" x="14"/>
        <item sd="0" x="15"/>
        <item sd="0" x="16"/>
        <item sd="0" x="17"/>
        <item sd="0" x="18"/>
        <item sd="0" x="19"/>
        <item t="default" sd="0"/>
      </items>
    </pivotField>
    <pivotField showAll="0"/>
    <pivotField axis="axisRow" showAll="0">
      <items count="7">
        <item h="1" x="1"/>
        <item h="1" x="4"/>
        <item h="1" x="5"/>
        <item x="3"/>
        <item h="1" x="2"/>
        <item h="1" x="0"/>
        <item t="default"/>
      </items>
    </pivotField>
    <pivotField dataField="1" showAll="0"/>
    <pivotField dataField="1" showAll="0"/>
    <pivotField numFmtId="2" showAll="0"/>
    <pivotField showAll="0"/>
    <pivotField showAll="0"/>
    <pivotField showAll="0"/>
    <pivotField showAll="0"/>
    <pivotField showAll="0"/>
    <pivotField showAll="0"/>
  </pivotFields>
  <rowFields count="2">
    <field x="0"/>
    <field x="2"/>
  </rowFields>
  <rowItems count="21">
    <i>
      <x/>
    </i>
    <i>
      <x v="1"/>
    </i>
    <i>
      <x v="2"/>
    </i>
    <i>
      <x v="3"/>
    </i>
    <i>
      <x v="4"/>
    </i>
    <i>
      <x v="5"/>
    </i>
    <i>
      <x v="6"/>
    </i>
    <i>
      <x v="7"/>
    </i>
    <i>
      <x v="8"/>
    </i>
    <i>
      <x v="9"/>
    </i>
    <i>
      <x v="10"/>
    </i>
    <i>
      <x v="11"/>
    </i>
    <i>
      <x v="12"/>
    </i>
    <i>
      <x v="13"/>
    </i>
    <i>
      <x v="14"/>
    </i>
    <i>
      <x v="15"/>
    </i>
    <i>
      <x v="16"/>
    </i>
    <i>
      <x v="17"/>
    </i>
    <i>
      <x v="18"/>
    </i>
    <i>
      <x v="19"/>
    </i>
    <i t="grand">
      <x/>
    </i>
  </rowItems>
  <colFields count="1">
    <field x="-2"/>
  </colFields>
  <colItems count="2">
    <i>
      <x/>
    </i>
    <i i="1">
      <x v="1"/>
    </i>
  </colItems>
  <dataFields count="2">
    <dataField name="Hasil Data dengan Kipas" fld="3" subtotal="average" baseField="0" baseItem="0"/>
    <dataField name="Hasil Data Tanpa Kipas" fld="4" subtotal="average"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40CFDBF-F456-4124-8DC4-D63807702D9E}" name="PivotTable24" cacheId="0" dataOnRows="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26">
  <location ref="A3:C6" firstHeaderRow="1" firstDataRow="2" firstDataCol="1"/>
  <pivotFields count="12">
    <pivotField showAll="0"/>
    <pivotField showAll="0"/>
    <pivotField axis="axisCol" showAll="0">
      <items count="7">
        <item h="1" x="1"/>
        <item h="1" x="4"/>
        <item h="1" x="5"/>
        <item x="3"/>
        <item h="1" x="2"/>
        <item h="1" x="0"/>
        <item t="default"/>
      </items>
    </pivotField>
    <pivotField showAll="0"/>
    <pivotField showAll="0"/>
    <pivotField numFmtId="2" showAll="0"/>
    <pivotField showAll="0"/>
    <pivotField showAll="0"/>
    <pivotField dataField="1" showAll="0"/>
    <pivotField showAll="0"/>
    <pivotField dataField="1" showAll="0"/>
    <pivotField showAll="0"/>
  </pivotFields>
  <rowFields count="1">
    <field x="-2"/>
  </rowFields>
  <rowItems count="2">
    <i>
      <x/>
    </i>
    <i i="1">
      <x v="1"/>
    </i>
  </rowItems>
  <colFields count="1">
    <field x="2"/>
  </colFields>
  <colItems count="2">
    <i>
      <x v="3"/>
    </i>
    <i t="grand">
      <x/>
    </i>
  </colItems>
  <dataFields count="2">
    <dataField name="Akurasi Sensor" fld="8" baseField="0" baseItem="0"/>
    <dataField name="Error" fld="10" baseField="0" baseItem="0"/>
  </dataFields>
  <chartFormats count="17">
    <chartFormat chart="14" format="0" series="1">
      <pivotArea type="data" outline="0" fieldPosition="0">
        <references count="1">
          <reference field="4294967294" count="1" selected="0">
            <x v="0"/>
          </reference>
        </references>
      </pivotArea>
    </chartFormat>
    <chartFormat chart="14" format="1" series="1">
      <pivotArea type="data" outline="0" fieldPosition="0">
        <references count="1">
          <reference field="4294967294" count="1" selected="0">
            <x v="1"/>
          </reference>
        </references>
      </pivotArea>
    </chartFormat>
    <chartFormat chart="25" format="5" series="1">
      <pivotArea type="data" outline="0" fieldPosition="0">
        <references count="2">
          <reference field="4294967294" count="1" selected="0">
            <x v="0"/>
          </reference>
          <reference field="2" count="1" selected="0">
            <x v="0"/>
          </reference>
        </references>
      </pivotArea>
    </chartFormat>
    <chartFormat chart="25" format="6">
      <pivotArea type="data" outline="0" fieldPosition="0">
        <references count="2">
          <reference field="4294967294" count="1" selected="0">
            <x v="0"/>
          </reference>
          <reference field="2" count="1" selected="0">
            <x v="0"/>
          </reference>
        </references>
      </pivotArea>
    </chartFormat>
    <chartFormat chart="25" format="7">
      <pivotArea type="data" outline="0" fieldPosition="0">
        <references count="2">
          <reference field="4294967294" count="1" selected="0">
            <x v="1"/>
          </reference>
          <reference field="2" count="1" selected="0">
            <x v="0"/>
          </reference>
        </references>
      </pivotArea>
    </chartFormat>
    <chartFormat chart="25" format="8" series="1">
      <pivotArea type="data" outline="0" fieldPosition="0">
        <references count="2">
          <reference field="4294967294" count="1" selected="0">
            <x v="0"/>
          </reference>
          <reference field="2" count="1" selected="0">
            <x v="5"/>
          </reference>
        </references>
      </pivotArea>
    </chartFormat>
    <chartFormat chart="25" format="9" series="1">
      <pivotArea type="data" outline="0" fieldPosition="0">
        <references count="2">
          <reference field="4294967294" count="1" selected="0">
            <x v="0"/>
          </reference>
          <reference field="2" count="1" selected="0">
            <x v="1"/>
          </reference>
        </references>
      </pivotArea>
    </chartFormat>
    <chartFormat chart="25" format="10" series="1">
      <pivotArea type="data" outline="0" fieldPosition="0">
        <references count="2">
          <reference field="4294967294" count="1" selected="0">
            <x v="0"/>
          </reference>
          <reference field="2" count="1" selected="0">
            <x v="2"/>
          </reference>
        </references>
      </pivotArea>
    </chartFormat>
    <chartFormat chart="25" format="11" series="1">
      <pivotArea type="data" outline="0" fieldPosition="0">
        <references count="2">
          <reference field="4294967294" count="1" selected="0">
            <x v="0"/>
          </reference>
          <reference field="2" count="1" selected="0">
            <x v="3"/>
          </reference>
        </references>
      </pivotArea>
    </chartFormat>
    <chartFormat chart="25" format="12" series="1">
      <pivotArea type="data" outline="0" fieldPosition="0">
        <references count="2">
          <reference field="4294967294" count="1" selected="0">
            <x v="0"/>
          </reference>
          <reference field="2" count="1" selected="0">
            <x v="4"/>
          </reference>
        </references>
      </pivotArea>
    </chartFormat>
    <chartFormat chart="25" format="13">
      <pivotArea type="data" outline="0" fieldPosition="0">
        <references count="2">
          <reference field="4294967294" count="1" selected="0">
            <x v="0"/>
          </reference>
          <reference field="2" count="1" selected="0">
            <x v="4"/>
          </reference>
        </references>
      </pivotArea>
    </chartFormat>
    <chartFormat chart="25" format="14">
      <pivotArea type="data" outline="0" fieldPosition="0">
        <references count="2">
          <reference field="4294967294" count="1" selected="0">
            <x v="1"/>
          </reference>
          <reference field="2" count="1" selected="0">
            <x v="4"/>
          </reference>
        </references>
      </pivotArea>
    </chartFormat>
    <chartFormat chart="14" format="5" series="1">
      <pivotArea type="data" outline="0" fieldPosition="0">
        <references count="2">
          <reference field="4294967294" count="1" selected="0">
            <x v="0"/>
          </reference>
          <reference field="2" count="1" selected="0">
            <x v="3"/>
          </reference>
        </references>
      </pivotArea>
    </chartFormat>
    <chartFormat chart="14" format="6">
      <pivotArea type="data" outline="0" fieldPosition="0">
        <references count="2">
          <reference field="4294967294" count="1" selected="0">
            <x v="0"/>
          </reference>
          <reference field="2" count="1" selected="0">
            <x v="3"/>
          </reference>
        </references>
      </pivotArea>
    </chartFormat>
    <chartFormat chart="14" format="7">
      <pivotArea type="data" outline="0" fieldPosition="0">
        <references count="2">
          <reference field="4294967294" count="1" selected="0">
            <x v="1"/>
          </reference>
          <reference field="2" count="1" selected="0">
            <x v="3"/>
          </reference>
        </references>
      </pivotArea>
    </chartFormat>
    <chartFormat chart="25" format="15">
      <pivotArea type="data" outline="0" fieldPosition="0">
        <references count="2">
          <reference field="4294967294" count="1" selected="0">
            <x v="0"/>
          </reference>
          <reference field="2" count="1" selected="0">
            <x v="3"/>
          </reference>
        </references>
      </pivotArea>
    </chartFormat>
    <chartFormat chart="25" format="16">
      <pivotArea type="data" outline="0" fieldPosition="0">
        <references count="2">
          <reference field="4294967294" count="1" selected="0">
            <x v="1"/>
          </reference>
          <reference field="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0C624DD-319F-4C0B-A7DB-C832B34F575E}" name="PivotTable25" cacheId="0" dataOnRows="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C6" firstHeaderRow="1" firstDataRow="2" firstDataCol="1"/>
  <pivotFields count="12">
    <pivotField showAll="0"/>
    <pivotField showAll="0"/>
    <pivotField axis="axisCol" showAll="0">
      <items count="7">
        <item h="1" x="1"/>
        <item h="1" x="4"/>
        <item h="1" x="5"/>
        <item x="3"/>
        <item h="1" x="2"/>
        <item h="1" x="0"/>
        <item t="default"/>
      </items>
    </pivotField>
    <pivotField showAll="0"/>
    <pivotField showAll="0"/>
    <pivotField numFmtId="2" showAll="0"/>
    <pivotField showAll="0"/>
    <pivotField showAll="0"/>
    <pivotField showAll="0"/>
    <pivotField dataField="1" showAll="0"/>
    <pivotField showAll="0"/>
    <pivotField dataField="1" showAll="0"/>
  </pivotFields>
  <rowFields count="1">
    <field x="-2"/>
  </rowFields>
  <rowItems count="2">
    <i>
      <x/>
    </i>
    <i i="1">
      <x v="1"/>
    </i>
  </rowItems>
  <colFields count="1">
    <field x="2"/>
  </colFields>
  <colItems count="2">
    <i>
      <x v="3"/>
    </i>
    <i t="grand">
      <x/>
    </i>
  </colItems>
  <dataFields count="2">
    <dataField name="Presisi Sensor" fld="9" baseField="0" baseItem="0"/>
    <dataField name="Error" fld="11" baseField="0" baseItem="0"/>
  </dataFields>
  <chartFormats count="2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5" series="1">
      <pivotArea type="data" outline="0" fieldPosition="0">
        <references count="2">
          <reference field="4294967294" count="1" selected="0">
            <x v="0"/>
          </reference>
          <reference field="2" count="1" selected="0">
            <x v="5"/>
          </reference>
        </references>
      </pivotArea>
    </chartFormat>
    <chartFormat chart="2" format="6">
      <pivotArea type="data" outline="0" fieldPosition="0">
        <references count="2">
          <reference field="4294967294" count="1" selected="0">
            <x v="0"/>
          </reference>
          <reference field="2" count="1" selected="0">
            <x v="5"/>
          </reference>
        </references>
      </pivotArea>
    </chartFormat>
    <chartFormat chart="2" format="7">
      <pivotArea type="data" outline="0" fieldPosition="0">
        <references count="2">
          <reference field="4294967294" count="1" selected="0">
            <x v="1"/>
          </reference>
          <reference field="2" count="1" selected="0">
            <x v="5"/>
          </reference>
        </references>
      </pivotArea>
    </chartFormat>
    <chartFormat chart="2" format="8" series="1">
      <pivotArea type="data" outline="0" fieldPosition="0">
        <references count="2">
          <reference field="4294967294" count="1" selected="0">
            <x v="0"/>
          </reference>
          <reference field="2" count="1" selected="0">
            <x v="0"/>
          </reference>
        </references>
      </pivotArea>
    </chartFormat>
    <chartFormat chart="2" format="9" series="1">
      <pivotArea type="data" outline="0" fieldPosition="0">
        <references count="2">
          <reference field="4294967294" count="1" selected="0">
            <x v="0"/>
          </reference>
          <reference field="2" count="1" selected="0">
            <x v="1"/>
          </reference>
        </references>
      </pivotArea>
    </chartFormat>
    <chartFormat chart="2" format="10" series="1">
      <pivotArea type="data" outline="0" fieldPosition="0">
        <references count="2">
          <reference field="4294967294" count="1" selected="0">
            <x v="0"/>
          </reference>
          <reference field="2" count="1" selected="0">
            <x v="2"/>
          </reference>
        </references>
      </pivotArea>
    </chartFormat>
    <chartFormat chart="2" format="11" series="1">
      <pivotArea type="data" outline="0" fieldPosition="0">
        <references count="2">
          <reference field="4294967294" count="1" selected="0">
            <x v="0"/>
          </reference>
          <reference field="2" count="1" selected="0">
            <x v="3"/>
          </reference>
        </references>
      </pivotArea>
    </chartFormat>
    <chartFormat chart="2" format="12" series="1">
      <pivotArea type="data" outline="0" fieldPosition="0">
        <references count="2">
          <reference field="4294967294" count="1" selected="0">
            <x v="0"/>
          </reference>
          <reference field="2" count="1" selected="0">
            <x v="4"/>
          </reference>
        </references>
      </pivotArea>
    </chartFormat>
    <chartFormat chart="2" format="13">
      <pivotArea type="data" outline="0" fieldPosition="0">
        <references count="2">
          <reference field="4294967294" count="1" selected="0">
            <x v="0"/>
          </reference>
          <reference field="2" count="1" selected="0">
            <x v="4"/>
          </reference>
        </references>
      </pivotArea>
    </chartFormat>
    <chartFormat chart="2" format="14">
      <pivotArea type="data" outline="0" fieldPosition="0">
        <references count="2">
          <reference field="4294967294" count="1" selected="0">
            <x v="1"/>
          </reference>
          <reference field="2" count="1" selected="0">
            <x v="4"/>
          </reference>
        </references>
      </pivotArea>
    </chartFormat>
    <chartFormat chart="0" format="2" series="1">
      <pivotArea type="data" outline="0" fieldPosition="0">
        <references count="2">
          <reference field="4294967294" count="1" selected="0">
            <x v="0"/>
          </reference>
          <reference field="2" count="1" selected="0">
            <x v="4"/>
          </reference>
        </references>
      </pivotArea>
    </chartFormat>
    <chartFormat chart="0" format="3">
      <pivotArea type="data" outline="0" fieldPosition="0">
        <references count="2">
          <reference field="4294967294" count="1" selected="0">
            <x v="0"/>
          </reference>
          <reference field="2" count="1" selected="0">
            <x v="4"/>
          </reference>
        </references>
      </pivotArea>
    </chartFormat>
    <chartFormat chart="0" format="4">
      <pivotArea type="data" outline="0" fieldPosition="0">
        <references count="2">
          <reference field="4294967294" count="1" selected="0">
            <x v="1"/>
          </reference>
          <reference field="2" count="1" selected="0">
            <x v="4"/>
          </reference>
        </references>
      </pivotArea>
    </chartFormat>
    <chartFormat chart="0" format="5" series="1">
      <pivotArea type="data" outline="0" fieldPosition="0">
        <references count="2">
          <reference field="4294967294" count="1" selected="0">
            <x v="0"/>
          </reference>
          <reference field="2" count="1" selected="0">
            <x v="3"/>
          </reference>
        </references>
      </pivotArea>
    </chartFormat>
    <chartFormat chart="0" format="6">
      <pivotArea type="data" outline="0" fieldPosition="0">
        <references count="2">
          <reference field="4294967294" count="1" selected="0">
            <x v="0"/>
          </reference>
          <reference field="2" count="1" selected="0">
            <x v="3"/>
          </reference>
        </references>
      </pivotArea>
    </chartFormat>
    <chartFormat chart="0" format="7">
      <pivotArea type="data" outline="0" fieldPosition="0">
        <references count="2">
          <reference field="4294967294" count="1" selected="0">
            <x v="1"/>
          </reference>
          <reference field="2" count="1" selected="0">
            <x v="3"/>
          </reference>
        </references>
      </pivotArea>
    </chartFormat>
    <chartFormat chart="2" format="15">
      <pivotArea type="data" outline="0" fieldPosition="0">
        <references count="2">
          <reference field="4294967294" count="1" selected="0">
            <x v="0"/>
          </reference>
          <reference field="2" count="1" selected="0">
            <x v="3"/>
          </reference>
        </references>
      </pivotArea>
    </chartFormat>
    <chartFormat chart="2" format="16">
      <pivotArea type="data" outline="0" fieldPosition="0">
        <references count="2">
          <reference field="4294967294" count="1" selected="0">
            <x v="1"/>
          </reference>
          <reference field="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7A87A81-381C-404C-B909-C520D86980DE}" name="PivotTable26"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C24" firstHeaderRow="0" firstDataRow="1" firstDataCol="1"/>
  <pivotFields count="12">
    <pivotField axis="axisRow" showAll="0">
      <items count="21">
        <item sd="0" x="0"/>
        <item sd="0" x="1"/>
        <item sd="0" x="2"/>
        <item sd="0" x="3"/>
        <item sd="0" x="4"/>
        <item sd="0" x="5"/>
        <item sd="0" x="6"/>
        <item sd="0" x="7"/>
        <item sd="0" x="8"/>
        <item sd="0" x="9"/>
        <item sd="0" x="10"/>
        <item sd="0" x="11"/>
        <item sd="0" x="12"/>
        <item sd="0" x="13"/>
        <item sd="0" x="14"/>
        <item sd="0" x="15"/>
        <item sd="0" x="16"/>
        <item sd="0" x="17"/>
        <item sd="0" x="18"/>
        <item sd="0" x="19"/>
        <item t="default" sd="0"/>
      </items>
    </pivotField>
    <pivotField showAll="0"/>
    <pivotField axis="axisRow" showAll="0">
      <items count="7">
        <item h="1" x="1"/>
        <item h="1" x="4"/>
        <item h="1" x="5"/>
        <item x="3"/>
        <item h="1" x="2"/>
        <item h="1" x="0"/>
        <item t="default"/>
      </items>
    </pivotField>
    <pivotField dataField="1" showAll="0"/>
    <pivotField showAll="0"/>
    <pivotField numFmtId="2" showAll="0"/>
    <pivotField showAll="0"/>
    <pivotField dataField="1" showAll="0"/>
    <pivotField showAll="0"/>
    <pivotField showAll="0"/>
    <pivotField showAll="0"/>
    <pivotField showAll="0"/>
  </pivotFields>
  <rowFields count="2">
    <field x="0"/>
    <field x="2"/>
  </rowFields>
  <rowItems count="21">
    <i>
      <x/>
    </i>
    <i>
      <x v="1"/>
    </i>
    <i>
      <x v="2"/>
    </i>
    <i>
      <x v="3"/>
    </i>
    <i>
      <x v="4"/>
    </i>
    <i>
      <x v="5"/>
    </i>
    <i>
      <x v="6"/>
    </i>
    <i>
      <x v="7"/>
    </i>
    <i>
      <x v="8"/>
    </i>
    <i>
      <x v="9"/>
    </i>
    <i>
      <x v="10"/>
    </i>
    <i>
      <x v="11"/>
    </i>
    <i>
      <x v="12"/>
    </i>
    <i>
      <x v="13"/>
    </i>
    <i>
      <x v="14"/>
    </i>
    <i>
      <x v="15"/>
    </i>
    <i>
      <x v="16"/>
    </i>
    <i>
      <x v="17"/>
    </i>
    <i>
      <x v="18"/>
    </i>
    <i>
      <x v="19"/>
    </i>
    <i t="grand">
      <x/>
    </i>
  </rowItems>
  <colFields count="1">
    <field x="-2"/>
  </colFields>
  <colItems count="2">
    <i>
      <x/>
    </i>
    <i i="1">
      <x v="1"/>
    </i>
  </colItems>
  <dataFields count="2">
    <dataField name="Hasil Data dengan Kipas" fld="3" subtotal="average" baseField="0" baseItem="0"/>
    <dataField name="Hasil Data Sensor Acuan" fld="7" subtotal="average"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ariable" xr10:uid="{400AB4F6-2851-4293-951B-B9BA44726346}" sourceName="Variable">
  <pivotTables>
    <pivotTable tabId="30" name="PivotTable25"/>
    <pivotTable tabId="26" name="PivotTable24"/>
    <pivotTable tabId="31" name="PivotTable26"/>
    <pivotTable tabId="19" name="PivotTable18"/>
    <pivotTable tabId="20" name="PivotTable19"/>
    <pivotTable tabId="21" name="PivotTable20"/>
  </pivotTables>
  <data>
    <tabular pivotCacheId="1632611645">
      <items count="6">
        <i x="1"/>
        <i x="4"/>
        <i x="5"/>
        <i x="3" s="1"/>
        <i x="2"/>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ariable " xr10:uid="{AFFCFF8A-F01E-48AB-AF23-3D5D03B54BA5}" cache="Slicer_Variable" caption="Variable (Pilih 1)" startItem="3"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Damask">
  <a:themeElements>
    <a:clrScheme name="Damask">
      <a:dk1>
        <a:sysClr val="windowText" lastClr="000000"/>
      </a:dk1>
      <a:lt1>
        <a:sysClr val="window" lastClr="FFFFFF"/>
      </a:lt1>
      <a:dk2>
        <a:srgbClr val="2A5B7F"/>
      </a:dk2>
      <a:lt2>
        <a:srgbClr val="ABDAFC"/>
      </a:lt2>
      <a:accent1>
        <a:srgbClr val="9EC544"/>
      </a:accent1>
      <a:accent2>
        <a:srgbClr val="50BEA3"/>
      </a:accent2>
      <a:accent3>
        <a:srgbClr val="4A9CCC"/>
      </a:accent3>
      <a:accent4>
        <a:srgbClr val="9A66CA"/>
      </a:accent4>
      <a:accent5>
        <a:srgbClr val="C54F71"/>
      </a:accent5>
      <a:accent6>
        <a:srgbClr val="DE9C3C"/>
      </a:accent6>
      <a:hlink>
        <a:srgbClr val="6BA9DA"/>
      </a:hlink>
      <a:folHlink>
        <a:srgbClr val="A0BCD3"/>
      </a:folHlink>
    </a:clrScheme>
    <a:fontScheme name="Damask">
      <a:majorFont>
        <a:latin typeface="Bookman Old Style" panose="02050604050505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Rockwell" panose="02060603020205020403"/>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amask">
      <a:fillStyleLst>
        <a:solidFill>
          <a:schemeClr val="phClr"/>
        </a:solidFill>
        <a:gradFill rotWithShape="1">
          <a:gsLst>
            <a:gs pos="0">
              <a:schemeClr val="phClr">
                <a:tint val="48000"/>
                <a:satMod val="105000"/>
                <a:lumMod val="110000"/>
              </a:schemeClr>
            </a:gs>
            <a:gs pos="100000">
              <a:schemeClr val="phClr">
                <a:tint val="78000"/>
                <a:satMod val="109000"/>
                <a:lumMod val="100000"/>
              </a:schemeClr>
            </a:gs>
          </a:gsLst>
          <a:lin ang="5400000" scaled="0"/>
        </a:gradFill>
        <a:gradFill rotWithShape="1">
          <a:gsLst>
            <a:gs pos="0">
              <a:schemeClr val="phClr">
                <a:tint val="94000"/>
                <a:satMod val="100000"/>
                <a:lumMod val="104000"/>
              </a:schemeClr>
            </a:gs>
            <a:gs pos="69000">
              <a:schemeClr val="phClr">
                <a:shade val="86000"/>
                <a:satMod val="130000"/>
                <a:lumMod val="102000"/>
              </a:schemeClr>
            </a:gs>
            <a:gs pos="100000">
              <a:schemeClr val="phClr">
                <a:shade val="72000"/>
                <a:satMod val="130000"/>
                <a:lumMod val="100000"/>
              </a:schemeClr>
            </a:gs>
          </a:gsLst>
          <a:lin ang="5400000" scaled="0"/>
        </a:gradFill>
      </a:fillStyleLst>
      <a:lnStyleLst>
        <a:ln w="12700" cap="flat" cmpd="sng" algn="ctr">
          <a:solidFill>
            <a:schemeClr val="ph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50800" dist="38100" dir="5400000" sy="96000" rotWithShape="0">
              <a:srgbClr val="000000">
                <a:alpha val="54000"/>
              </a:srgbClr>
            </a:outerShdw>
          </a:effectLst>
        </a:effectStyle>
        <a:effectStyle>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a:effectStyle>
      </a:effectStyleLst>
      <a:bgFillStyleLst>
        <a:solidFill>
          <a:schemeClr val="phClr"/>
        </a:solidFill>
        <a:solidFill>
          <a:schemeClr val="phClr">
            <a:tint val="95000"/>
            <a:satMod val="170000"/>
          </a:schemeClr>
        </a:solidFill>
        <a:blipFill rotWithShape="1">
          <a:blip xmlns:r="http://schemas.openxmlformats.org/officeDocument/2006/relationships" r:embed="rId1">
            <a:duotone>
              <a:schemeClr val="phClr">
                <a:shade val="18000"/>
                <a:satMod val="160000"/>
                <a:lumMod val="28000"/>
              </a:schemeClr>
              <a:schemeClr val="phClr">
                <a:tint val="95000"/>
                <a:satMod val="160000"/>
                <a:lumMod val="116000"/>
              </a:schemeClr>
            </a:duotone>
          </a:blip>
          <a:stretch/>
        </a:blipFill>
      </a:bgFillStyleLst>
    </a:fmtScheme>
  </a:themeElements>
  <a:objectDefaults/>
  <a:extraClrSchemeLst/>
  <a:extLst>
    <a:ext uri="{05A4C25C-085E-4340-85A3-A5531E510DB2}">
      <thm15:themeFamily xmlns:thm15="http://schemas.microsoft.com/office/thememl/2012/main" name="Damask" id="{F9A299A0-33D0-4E0F-9F3F-7163E3744208}" vid="{746EEEEA-FB6A-406B-B510-531588D54811}"/>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5F0308-2204-4724-A6FD-0E4452E2049F}">
  <dimension ref="A1:AA41"/>
  <sheetViews>
    <sheetView workbookViewId="0">
      <selection activeCell="V15" sqref="V15"/>
    </sheetView>
  </sheetViews>
  <sheetFormatPr defaultRowHeight="14" x14ac:dyDescent="0.3"/>
  <cols>
    <col min="1" max="1" width="4.83203125" customWidth="1"/>
    <col min="2" max="2" width="12.5" customWidth="1"/>
    <col min="3" max="3" width="11.9140625" customWidth="1"/>
    <col min="4" max="4" width="8.75" customWidth="1"/>
    <col min="5" max="5" width="4.75" customWidth="1"/>
    <col min="6" max="6" width="14" customWidth="1"/>
    <col min="7" max="7" width="12.5" customWidth="1"/>
    <col min="8" max="8" width="11.1640625" customWidth="1"/>
    <col min="9" max="9" width="15.4140625" customWidth="1"/>
    <col min="10" max="10" width="18.75" customWidth="1"/>
    <col min="11" max="11" width="14" customWidth="1"/>
    <col min="12" max="12" width="22.9140625" customWidth="1"/>
    <col min="13" max="13" width="26" customWidth="1"/>
    <col min="14" max="14" width="18.4140625" customWidth="1"/>
    <col min="15" max="15" width="28.83203125" customWidth="1"/>
    <col min="16" max="16" width="21.75" customWidth="1"/>
    <col min="17" max="17" width="17.5" customWidth="1"/>
    <col min="18" max="18" width="27" customWidth="1"/>
    <col min="19" max="19" width="25.58203125" customWidth="1"/>
    <col min="20" max="20" width="24.1640625" customWidth="1"/>
    <col min="21" max="21" width="28.4140625" customWidth="1"/>
    <col min="22" max="22" width="20.75" customWidth="1"/>
    <col min="23" max="23" width="16.5" customWidth="1"/>
    <col min="24" max="24" width="26.1640625" customWidth="1"/>
    <col min="25" max="25" width="24.58203125" customWidth="1"/>
    <col min="26" max="26" width="23.25" customWidth="1"/>
    <col min="27" max="27" width="27.5" customWidth="1"/>
  </cols>
  <sheetData>
    <row r="1" spans="1:27" x14ac:dyDescent="0.3">
      <c r="A1" s="5" t="s">
        <v>0</v>
      </c>
      <c r="B1" s="5" t="s">
        <v>30</v>
      </c>
      <c r="C1" s="5" t="s">
        <v>4</v>
      </c>
      <c r="D1" s="5" t="s">
        <v>7</v>
      </c>
      <c r="E1" s="5" t="s">
        <v>1</v>
      </c>
      <c r="F1" s="5" t="s">
        <v>8</v>
      </c>
      <c r="G1" s="5" t="s">
        <v>9</v>
      </c>
      <c r="H1" s="5" t="s">
        <v>10</v>
      </c>
      <c r="I1" s="5" t="s">
        <v>11</v>
      </c>
      <c r="J1" s="5" t="s">
        <v>18</v>
      </c>
      <c r="K1" s="5" t="s">
        <v>19</v>
      </c>
      <c r="L1" s="5" t="s">
        <v>20</v>
      </c>
      <c r="M1" s="5" t="s">
        <v>21</v>
      </c>
      <c r="N1" s="5" t="s">
        <v>22</v>
      </c>
      <c r="O1" s="5" t="s">
        <v>23</v>
      </c>
      <c r="P1" s="5" t="s">
        <v>12</v>
      </c>
      <c r="Q1" s="5" t="s">
        <v>13</v>
      </c>
      <c r="R1" s="5" t="s">
        <v>14</v>
      </c>
      <c r="S1" s="5" t="s">
        <v>15</v>
      </c>
      <c r="T1" s="5" t="s">
        <v>16</v>
      </c>
      <c r="U1" s="5" t="s">
        <v>17</v>
      </c>
      <c r="V1" s="5" t="s">
        <v>24</v>
      </c>
      <c r="W1" s="5" t="s">
        <v>25</v>
      </c>
      <c r="X1" s="5" t="s">
        <v>26</v>
      </c>
      <c r="Y1" s="5" t="s">
        <v>27</v>
      </c>
      <c r="Z1" s="5" t="s">
        <v>28</v>
      </c>
      <c r="AA1" s="5" t="s">
        <v>29</v>
      </c>
    </row>
    <row r="2" spans="1:27" x14ac:dyDescent="0.3">
      <c r="A2" s="5">
        <v>0.5</v>
      </c>
      <c r="B2" s="5">
        <v>1</v>
      </c>
      <c r="C2" s="5" t="s">
        <v>5</v>
      </c>
      <c r="D2" s="5">
        <v>213.21</v>
      </c>
      <c r="E2" s="5">
        <v>0.53</v>
      </c>
      <c r="F2" s="5">
        <v>33.549999999999997</v>
      </c>
      <c r="G2" s="6">
        <v>32.1</v>
      </c>
      <c r="H2" s="6">
        <v>66.25</v>
      </c>
      <c r="I2" s="6">
        <v>0.01</v>
      </c>
      <c r="J2" s="5">
        <v>213.5</v>
      </c>
      <c r="K2" s="6">
        <v>0.56000000000000005</v>
      </c>
      <c r="L2" s="5">
        <v>33.799999999999997</v>
      </c>
      <c r="M2" s="6">
        <v>32</v>
      </c>
      <c r="N2" s="6">
        <v>67</v>
      </c>
      <c r="O2" s="6">
        <v>0.01</v>
      </c>
      <c r="P2" s="6">
        <f>ABS((D2-J2)/J2)*100</f>
        <v>0.13583138173301734</v>
      </c>
      <c r="Q2" s="6">
        <f>ABS((E2-K2)/K2)*100</f>
        <v>5.3571428571428621</v>
      </c>
      <c r="R2" s="6">
        <f>ABS((F2-L2)/L2)*100</f>
        <v>0.73964497041420119</v>
      </c>
      <c r="S2" s="6">
        <f t="shared" ref="R2:U17" si="0">ABS((G2-M2)/M2)*100</f>
        <v>0.31250000000000444</v>
      </c>
      <c r="T2" s="6">
        <f t="shared" si="0"/>
        <v>1.1194029850746268</v>
      </c>
      <c r="U2" s="6">
        <f t="shared" si="0"/>
        <v>0</v>
      </c>
      <c r="V2" s="7">
        <v>210.54</v>
      </c>
      <c r="W2" s="7">
        <v>0.48</v>
      </c>
      <c r="X2" s="7">
        <v>50.51</v>
      </c>
      <c r="Y2" s="7">
        <v>33.1</v>
      </c>
      <c r="Z2" s="7">
        <v>77.8</v>
      </c>
      <c r="AA2" s="7">
        <v>1.45</v>
      </c>
    </row>
    <row r="3" spans="1:27" x14ac:dyDescent="0.3">
      <c r="A3" s="5">
        <v>1</v>
      </c>
      <c r="B3" s="5">
        <v>2</v>
      </c>
      <c r="C3" s="5" t="s">
        <v>5</v>
      </c>
      <c r="D3" s="5">
        <v>208.29</v>
      </c>
      <c r="E3" s="5">
        <v>0.52</v>
      </c>
      <c r="F3" s="5">
        <v>49.04</v>
      </c>
      <c r="G3" s="6">
        <v>32.5</v>
      </c>
      <c r="H3" s="6">
        <v>65.150000000000006</v>
      </c>
      <c r="I3" s="6">
        <v>0.01</v>
      </c>
      <c r="J3" s="5">
        <v>208.8</v>
      </c>
      <c r="K3" s="6">
        <v>0.54</v>
      </c>
      <c r="L3" s="6">
        <v>39.200000000000003</v>
      </c>
      <c r="M3" s="6">
        <v>32</v>
      </c>
      <c r="N3" s="6">
        <v>67</v>
      </c>
      <c r="O3" s="6">
        <v>0.01</v>
      </c>
      <c r="P3" s="6">
        <f t="shared" ref="P3:P21" si="1">ABS((D3-J3)/J3)*100</f>
        <v>0.24425287356322761</v>
      </c>
      <c r="Q3" s="6">
        <f t="shared" ref="Q3:Q21" si="2">ABS((E3-K3)/K3)*100</f>
        <v>3.7037037037037068</v>
      </c>
      <c r="R3" s="6">
        <f t="shared" si="0"/>
        <v>25.102040816326522</v>
      </c>
      <c r="S3" s="6">
        <f t="shared" si="0"/>
        <v>1.5625</v>
      </c>
      <c r="T3" s="6">
        <f t="shared" si="0"/>
        <v>2.7611940298507376</v>
      </c>
      <c r="U3" s="6">
        <f t="shared" si="0"/>
        <v>0</v>
      </c>
      <c r="V3" s="7">
        <v>209.9</v>
      </c>
      <c r="W3" s="7">
        <v>0.48</v>
      </c>
      <c r="X3" s="7">
        <v>50.51</v>
      </c>
      <c r="Y3" s="7">
        <v>33.200000000000003</v>
      </c>
      <c r="Z3" s="7">
        <v>77.599999999999994</v>
      </c>
      <c r="AA3" s="7">
        <v>1.38</v>
      </c>
    </row>
    <row r="4" spans="1:27" x14ac:dyDescent="0.3">
      <c r="A4" s="5">
        <v>1.5</v>
      </c>
      <c r="B4" s="5">
        <v>3</v>
      </c>
      <c r="C4" s="5" t="s">
        <v>5</v>
      </c>
      <c r="D4" s="5">
        <v>208.5</v>
      </c>
      <c r="E4" s="5">
        <v>0.52</v>
      </c>
      <c r="F4" s="5">
        <v>61.99</v>
      </c>
      <c r="G4" s="6">
        <v>32.9</v>
      </c>
      <c r="H4" s="6">
        <v>65.84</v>
      </c>
      <c r="I4" s="6">
        <v>0.01</v>
      </c>
      <c r="J4" s="5">
        <v>208</v>
      </c>
      <c r="K4" s="6">
        <v>0.53</v>
      </c>
      <c r="L4" s="6">
        <v>63.9</v>
      </c>
      <c r="M4" s="6">
        <v>33</v>
      </c>
      <c r="N4" s="6">
        <v>66</v>
      </c>
      <c r="O4" s="6">
        <v>0.01</v>
      </c>
      <c r="P4" s="6">
        <f t="shared" si="1"/>
        <v>0.24038461538461539</v>
      </c>
      <c r="Q4" s="6">
        <f t="shared" si="2"/>
        <v>1.8867924528301903</v>
      </c>
      <c r="R4" s="6">
        <f t="shared" si="0"/>
        <v>2.9890453834115753</v>
      </c>
      <c r="S4" s="6">
        <f t="shared" si="0"/>
        <v>0.30303030303030731</v>
      </c>
      <c r="T4" s="6">
        <f t="shared" si="0"/>
        <v>0.24242424242423727</v>
      </c>
      <c r="U4" s="6">
        <f t="shared" si="0"/>
        <v>0</v>
      </c>
      <c r="V4" s="7">
        <v>210.86</v>
      </c>
      <c r="W4" s="7">
        <v>0.49</v>
      </c>
      <c r="X4" s="7">
        <v>50.45</v>
      </c>
      <c r="Y4" s="7">
        <v>33.1</v>
      </c>
      <c r="Z4" s="7">
        <v>77.8</v>
      </c>
      <c r="AA4" s="7">
        <v>1.42</v>
      </c>
    </row>
    <row r="5" spans="1:27" x14ac:dyDescent="0.3">
      <c r="A5" s="5">
        <v>2</v>
      </c>
      <c r="B5" s="5">
        <v>4</v>
      </c>
      <c r="C5" s="5" t="s">
        <v>5</v>
      </c>
      <c r="D5" s="5">
        <v>208.4</v>
      </c>
      <c r="E5" s="5">
        <v>0.52</v>
      </c>
      <c r="F5" s="5">
        <v>71.22</v>
      </c>
      <c r="G5" s="6">
        <v>33.4</v>
      </c>
      <c r="H5" s="6">
        <v>64.760000000000005</v>
      </c>
      <c r="I5" s="6">
        <v>0.2</v>
      </c>
      <c r="J5" s="5">
        <v>208.8</v>
      </c>
      <c r="K5" s="6">
        <v>0.53</v>
      </c>
      <c r="L5" s="6">
        <v>77.3</v>
      </c>
      <c r="M5" s="6">
        <v>33</v>
      </c>
      <c r="N5" s="6">
        <v>66</v>
      </c>
      <c r="O5" s="6">
        <v>0.19</v>
      </c>
      <c r="P5" s="6">
        <f t="shared" si="1"/>
        <v>0.19157088122605637</v>
      </c>
      <c r="Q5" s="6">
        <f t="shared" si="2"/>
        <v>1.8867924528301903</v>
      </c>
      <c r="R5" s="6">
        <f t="shared" si="0"/>
        <v>7.8654592496765829</v>
      </c>
      <c r="S5" s="6">
        <f t="shared" si="0"/>
        <v>1.2121212121212077</v>
      </c>
      <c r="T5" s="6">
        <f t="shared" si="0"/>
        <v>1.8787878787878711</v>
      </c>
      <c r="U5" s="6">
        <f t="shared" si="0"/>
        <v>5.2631578947368469</v>
      </c>
      <c r="V5" s="7">
        <v>209.69</v>
      </c>
      <c r="W5" s="7">
        <v>0.49</v>
      </c>
      <c r="X5" s="7">
        <v>50.49</v>
      </c>
      <c r="Y5" s="7">
        <v>33.200000000000003</v>
      </c>
      <c r="Z5" s="7">
        <v>77.7</v>
      </c>
      <c r="AA5" s="7">
        <v>1.3</v>
      </c>
    </row>
    <row r="6" spans="1:27" x14ac:dyDescent="0.3">
      <c r="A6" s="5">
        <v>2.5</v>
      </c>
      <c r="B6" s="5">
        <v>5</v>
      </c>
      <c r="C6" s="5" t="s">
        <v>5</v>
      </c>
      <c r="D6" s="5">
        <v>208.5</v>
      </c>
      <c r="E6" s="5">
        <v>0.52</v>
      </c>
      <c r="F6" s="5">
        <v>77.86</v>
      </c>
      <c r="G6" s="6">
        <v>33.9</v>
      </c>
      <c r="H6" s="6">
        <v>63.96</v>
      </c>
      <c r="I6" s="6">
        <v>0.25</v>
      </c>
      <c r="J6" s="5">
        <v>209</v>
      </c>
      <c r="K6" s="6">
        <v>0.52</v>
      </c>
      <c r="L6" s="6">
        <v>84.8</v>
      </c>
      <c r="M6" s="6">
        <v>34</v>
      </c>
      <c r="N6" s="6">
        <v>65</v>
      </c>
      <c r="O6" s="6">
        <v>0.23</v>
      </c>
      <c r="P6" s="6">
        <f t="shared" si="1"/>
        <v>0.23923444976076555</v>
      </c>
      <c r="Q6" s="6">
        <f t="shared" si="2"/>
        <v>0</v>
      </c>
      <c r="R6" s="6">
        <f t="shared" si="0"/>
        <v>8.1839622641509422</v>
      </c>
      <c r="S6" s="6">
        <f t="shared" si="0"/>
        <v>0.2941176470588277</v>
      </c>
      <c r="T6" s="6">
        <f t="shared" si="0"/>
        <v>1.5999999999999988</v>
      </c>
      <c r="U6" s="6">
        <f t="shared" si="0"/>
        <v>8.6956521739130395</v>
      </c>
      <c r="V6" s="7">
        <v>210.22</v>
      </c>
      <c r="W6" s="7">
        <v>0.49</v>
      </c>
      <c r="X6" s="7">
        <v>50.3</v>
      </c>
      <c r="Y6" s="7">
        <v>33</v>
      </c>
      <c r="Z6" s="7">
        <v>77.5</v>
      </c>
      <c r="AA6" s="7">
        <v>1.26</v>
      </c>
    </row>
    <row r="7" spans="1:27" x14ac:dyDescent="0.3">
      <c r="A7" s="5">
        <v>3</v>
      </c>
      <c r="B7" s="5">
        <v>6</v>
      </c>
      <c r="C7" s="5" t="s">
        <v>5</v>
      </c>
      <c r="D7" s="5">
        <v>207.76</v>
      </c>
      <c r="E7" s="5">
        <v>0.51</v>
      </c>
      <c r="F7" s="5">
        <v>82.51</v>
      </c>
      <c r="G7" s="6">
        <v>34.4</v>
      </c>
      <c r="H7" s="6">
        <v>61.49</v>
      </c>
      <c r="I7" s="6">
        <v>0.25</v>
      </c>
      <c r="J7" s="5">
        <v>208.2</v>
      </c>
      <c r="K7" s="6">
        <v>0.52</v>
      </c>
      <c r="L7" s="6">
        <v>89.3</v>
      </c>
      <c r="M7" s="6">
        <v>34</v>
      </c>
      <c r="N7" s="6">
        <v>64</v>
      </c>
      <c r="O7" s="6">
        <v>0.3</v>
      </c>
      <c r="P7" s="6">
        <f t="shared" si="1"/>
        <v>0.21133525456291918</v>
      </c>
      <c r="Q7" s="6">
        <f t="shared" si="2"/>
        <v>1.9230769230769247</v>
      </c>
      <c r="R7" s="6">
        <f t="shared" si="0"/>
        <v>7.6035834266517277</v>
      </c>
      <c r="S7" s="6">
        <f t="shared" si="0"/>
        <v>1.1764705882352899</v>
      </c>
      <c r="T7" s="6">
        <f t="shared" si="0"/>
        <v>3.9218749999999969</v>
      </c>
      <c r="U7" s="6">
        <f t="shared" si="0"/>
        <v>16.666666666666664</v>
      </c>
      <c r="V7" s="7">
        <v>211.18</v>
      </c>
      <c r="W7" s="7">
        <v>0.49</v>
      </c>
      <c r="X7" s="7">
        <v>50.33</v>
      </c>
      <c r="Y7" s="7">
        <v>33.1</v>
      </c>
      <c r="Z7" s="7">
        <v>77.8</v>
      </c>
      <c r="AA7" s="7">
        <v>1.48</v>
      </c>
    </row>
    <row r="8" spans="1:27" x14ac:dyDescent="0.3">
      <c r="A8" s="5">
        <v>3.5</v>
      </c>
      <c r="B8" s="5">
        <v>7</v>
      </c>
      <c r="C8" s="5" t="s">
        <v>5</v>
      </c>
      <c r="D8" s="5">
        <v>207.22</v>
      </c>
      <c r="E8" s="5">
        <v>0.51</v>
      </c>
      <c r="F8" s="5">
        <v>86.22</v>
      </c>
      <c r="G8" s="6">
        <v>34.799999999999997</v>
      </c>
      <c r="H8" s="6">
        <v>61.39</v>
      </c>
      <c r="I8" s="6">
        <v>0.6</v>
      </c>
      <c r="J8" s="5">
        <v>205.7</v>
      </c>
      <c r="K8" s="6">
        <v>0.51</v>
      </c>
      <c r="L8" s="6">
        <v>91.7</v>
      </c>
      <c r="M8" s="6">
        <v>34</v>
      </c>
      <c r="N8" s="6">
        <v>63</v>
      </c>
      <c r="O8" s="6">
        <v>0.5</v>
      </c>
      <c r="P8" s="6">
        <f t="shared" si="1"/>
        <v>0.73894020418085082</v>
      </c>
      <c r="Q8" s="6">
        <f t="shared" si="2"/>
        <v>0</v>
      </c>
      <c r="R8" s="6">
        <f t="shared" si="0"/>
        <v>5.976008724100331</v>
      </c>
      <c r="S8" s="6">
        <f t="shared" si="0"/>
        <v>2.3529411764705799</v>
      </c>
      <c r="T8" s="6">
        <f t="shared" si="0"/>
        <v>2.5555555555555545</v>
      </c>
      <c r="U8" s="6">
        <f t="shared" si="0"/>
        <v>19.999999999999996</v>
      </c>
      <c r="V8" s="7">
        <v>213.11</v>
      </c>
      <c r="W8" s="7">
        <v>0.49</v>
      </c>
      <c r="X8" s="7">
        <v>50.55</v>
      </c>
      <c r="Y8" s="7">
        <v>33.1</v>
      </c>
      <c r="Z8" s="7">
        <v>77.8</v>
      </c>
      <c r="AA8" s="7">
        <v>1.28</v>
      </c>
    </row>
    <row r="9" spans="1:27" x14ac:dyDescent="0.3">
      <c r="A9" s="5">
        <v>4</v>
      </c>
      <c r="B9" s="5">
        <v>8</v>
      </c>
      <c r="C9" s="5" t="s">
        <v>5</v>
      </c>
      <c r="D9" s="5">
        <v>207.86</v>
      </c>
      <c r="E9" s="5">
        <v>0.51</v>
      </c>
      <c r="F9" s="5">
        <v>88.91</v>
      </c>
      <c r="G9" s="6">
        <v>35.200000000000003</v>
      </c>
      <c r="H9" s="6">
        <v>60.6</v>
      </c>
      <c r="I9" s="6">
        <v>0.7</v>
      </c>
      <c r="J9" s="5">
        <v>208.3</v>
      </c>
      <c r="K9" s="6">
        <v>0.51</v>
      </c>
      <c r="L9" s="6">
        <v>93.5</v>
      </c>
      <c r="M9" s="6">
        <v>34</v>
      </c>
      <c r="N9" s="6">
        <v>62</v>
      </c>
      <c r="O9" s="6">
        <v>0.71</v>
      </c>
      <c r="P9" s="6">
        <f t="shared" si="1"/>
        <v>0.21123379740758411</v>
      </c>
      <c r="Q9" s="6">
        <f t="shared" si="2"/>
        <v>0</v>
      </c>
      <c r="R9" s="6">
        <f t="shared" si="0"/>
        <v>4.9090909090909127</v>
      </c>
      <c r="S9" s="6">
        <f t="shared" si="0"/>
        <v>3.5294117647058907</v>
      </c>
      <c r="T9" s="6">
        <f t="shared" si="0"/>
        <v>2.2580645161290303</v>
      </c>
      <c r="U9" s="6">
        <f t="shared" si="0"/>
        <v>1.4084507042253533</v>
      </c>
      <c r="V9" s="7">
        <v>208.3</v>
      </c>
      <c r="W9" s="7">
        <v>0.49</v>
      </c>
      <c r="X9" s="7">
        <v>50.16</v>
      </c>
      <c r="Y9" s="7">
        <v>33.1</v>
      </c>
      <c r="Z9" s="7">
        <v>77.900000000000006</v>
      </c>
      <c r="AA9" s="7">
        <v>1.34</v>
      </c>
    </row>
    <row r="10" spans="1:27" x14ac:dyDescent="0.3">
      <c r="A10" s="5">
        <v>4.5</v>
      </c>
      <c r="B10" s="5">
        <v>9</v>
      </c>
      <c r="C10" s="5" t="s">
        <v>5</v>
      </c>
      <c r="D10" s="5">
        <v>212.35</v>
      </c>
      <c r="E10" s="5">
        <v>0.5</v>
      </c>
      <c r="F10" s="5">
        <v>90.96</v>
      </c>
      <c r="G10" s="6">
        <v>35.5</v>
      </c>
      <c r="H10" s="6">
        <v>59.71</v>
      </c>
      <c r="I10" s="6">
        <v>0.55000000000000004</v>
      </c>
      <c r="J10" s="5">
        <v>212.5</v>
      </c>
      <c r="K10" s="6">
        <v>0.5</v>
      </c>
      <c r="L10" s="6">
        <v>93.9</v>
      </c>
      <c r="M10" s="6">
        <v>35</v>
      </c>
      <c r="N10" s="6">
        <v>60</v>
      </c>
      <c r="O10" s="6">
        <v>0.65</v>
      </c>
      <c r="P10" s="6">
        <f t="shared" si="1"/>
        <v>7.0588235294120324E-2</v>
      </c>
      <c r="Q10" s="6">
        <f t="shared" si="2"/>
        <v>0</v>
      </c>
      <c r="R10" s="6">
        <f t="shared" si="0"/>
        <v>3.130990415335476</v>
      </c>
      <c r="S10" s="6">
        <f t="shared" si="0"/>
        <v>1.4285714285714286</v>
      </c>
      <c r="T10" s="6">
        <f t="shared" si="0"/>
        <v>0.48333333333333189</v>
      </c>
      <c r="U10" s="6">
        <f t="shared" si="0"/>
        <v>15.38461538461538</v>
      </c>
      <c r="V10" s="7">
        <v>210.01</v>
      </c>
      <c r="W10" s="7">
        <v>0.49</v>
      </c>
      <c r="X10" s="7">
        <v>50.14</v>
      </c>
      <c r="Y10" s="7">
        <v>32.9</v>
      </c>
      <c r="Z10" s="7">
        <v>77.2</v>
      </c>
      <c r="AA10" s="7">
        <v>1.25</v>
      </c>
    </row>
    <row r="11" spans="1:27" x14ac:dyDescent="0.3">
      <c r="A11" s="5">
        <v>5</v>
      </c>
      <c r="B11" s="5">
        <v>10</v>
      </c>
      <c r="C11" s="5" t="s">
        <v>5</v>
      </c>
      <c r="D11" s="5">
        <v>213.53</v>
      </c>
      <c r="E11" s="5">
        <v>0.5</v>
      </c>
      <c r="F11" s="5">
        <v>92.5</v>
      </c>
      <c r="G11" s="6">
        <v>35.9</v>
      </c>
      <c r="H11" s="6">
        <v>58.23</v>
      </c>
      <c r="I11" s="6">
        <v>0.5</v>
      </c>
      <c r="J11" s="5">
        <v>214.4</v>
      </c>
      <c r="K11" s="6">
        <v>0.5</v>
      </c>
      <c r="L11" s="6">
        <v>94.2</v>
      </c>
      <c r="M11" s="6">
        <v>35</v>
      </c>
      <c r="N11" s="6">
        <v>59</v>
      </c>
      <c r="O11" s="6">
        <v>0.57999999999999996</v>
      </c>
      <c r="P11" s="6">
        <f t="shared" si="1"/>
        <v>0.40578358208955434</v>
      </c>
      <c r="Q11" s="6">
        <f t="shared" si="2"/>
        <v>0</v>
      </c>
      <c r="R11" s="6">
        <f t="shared" si="0"/>
        <v>1.8046709129511709</v>
      </c>
      <c r="S11" s="6">
        <f t="shared" si="0"/>
        <v>2.5714285714285672</v>
      </c>
      <c r="T11" s="6">
        <f t="shared" si="0"/>
        <v>1.305084745762717</v>
      </c>
      <c r="U11" s="6">
        <f t="shared" si="0"/>
        <v>13.793103448275856</v>
      </c>
      <c r="V11" s="7">
        <v>212.14</v>
      </c>
      <c r="W11" s="7">
        <v>0.49</v>
      </c>
      <c r="X11" s="7">
        <v>50.16</v>
      </c>
      <c r="Y11" s="7">
        <v>33</v>
      </c>
      <c r="Z11" s="7">
        <v>77.5</v>
      </c>
      <c r="AA11" s="7">
        <v>1.28</v>
      </c>
    </row>
    <row r="12" spans="1:27" x14ac:dyDescent="0.3">
      <c r="A12" s="5">
        <v>5.5</v>
      </c>
      <c r="B12" s="5"/>
      <c r="C12" s="5" t="s">
        <v>5</v>
      </c>
      <c r="D12" s="5">
        <v>213.85</v>
      </c>
      <c r="E12" s="5">
        <v>0.49</v>
      </c>
      <c r="F12" s="5">
        <v>93.71</v>
      </c>
      <c r="G12" s="6">
        <v>36.1</v>
      </c>
      <c r="H12" s="6">
        <v>57.83</v>
      </c>
      <c r="I12" s="6">
        <v>0.6</v>
      </c>
      <c r="J12" s="5">
        <v>212.3</v>
      </c>
      <c r="K12" s="6">
        <v>0.5</v>
      </c>
      <c r="L12" s="6">
        <v>94.5</v>
      </c>
      <c r="M12" s="6">
        <v>36</v>
      </c>
      <c r="N12" s="6">
        <v>58</v>
      </c>
      <c r="O12" s="6">
        <v>0.7</v>
      </c>
      <c r="P12" s="6">
        <f t="shared" si="1"/>
        <v>0.730098916627406</v>
      </c>
      <c r="Q12" s="6">
        <f t="shared" si="2"/>
        <v>2.0000000000000018</v>
      </c>
      <c r="R12" s="6">
        <f t="shared" si="0"/>
        <v>0.83597883597884259</v>
      </c>
      <c r="S12" s="6">
        <f t="shared" si="0"/>
        <v>0.27777777777778173</v>
      </c>
      <c r="T12" s="6">
        <f t="shared" si="0"/>
        <v>0.29310344827586504</v>
      </c>
      <c r="U12" s="6">
        <f t="shared" si="0"/>
        <v>14.285714285714283</v>
      </c>
      <c r="V12" s="8"/>
      <c r="W12" s="7"/>
      <c r="X12" s="7"/>
      <c r="Y12" s="7"/>
      <c r="Z12" s="7"/>
      <c r="AA12" s="7"/>
    </row>
    <row r="13" spans="1:27" x14ac:dyDescent="0.3">
      <c r="A13" s="5">
        <v>6</v>
      </c>
      <c r="B13" s="5"/>
      <c r="C13" s="5" t="s">
        <v>5</v>
      </c>
      <c r="D13" s="5">
        <v>214.17</v>
      </c>
      <c r="E13" s="5">
        <v>0.49</v>
      </c>
      <c r="F13" s="5">
        <v>94.73</v>
      </c>
      <c r="G13" s="6">
        <v>36.4</v>
      </c>
      <c r="H13" s="6">
        <v>57.14</v>
      </c>
      <c r="I13" s="6">
        <v>0.75</v>
      </c>
      <c r="J13" s="5">
        <v>214.3</v>
      </c>
      <c r="K13" s="6">
        <v>0.49</v>
      </c>
      <c r="L13" s="6">
        <v>95.3</v>
      </c>
      <c r="M13" s="6">
        <v>36</v>
      </c>
      <c r="N13" s="6">
        <v>57</v>
      </c>
      <c r="O13" s="6">
        <v>0.82</v>
      </c>
      <c r="P13" s="6">
        <f t="shared" si="1"/>
        <v>6.0662622491845015E-2</v>
      </c>
      <c r="Q13" s="6">
        <f t="shared" si="2"/>
        <v>0</v>
      </c>
      <c r="R13" s="6">
        <f t="shared" si="0"/>
        <v>0.59811122770198655</v>
      </c>
      <c r="S13" s="6">
        <f t="shared" si="0"/>
        <v>1.1111111111111072</v>
      </c>
      <c r="T13" s="6">
        <f t="shared" si="0"/>
        <v>0.24561403508772031</v>
      </c>
      <c r="U13" s="6">
        <f t="shared" si="0"/>
        <v>8.5365853658536537</v>
      </c>
      <c r="V13" s="7"/>
      <c r="W13" s="7"/>
      <c r="X13" s="7"/>
      <c r="Y13" s="7"/>
      <c r="Z13" s="7"/>
      <c r="AA13" s="7"/>
    </row>
    <row r="14" spans="1:27" x14ac:dyDescent="0.3">
      <c r="A14" s="5">
        <v>6.5</v>
      </c>
      <c r="B14" s="5"/>
      <c r="C14" s="5" t="s">
        <v>5</v>
      </c>
      <c r="D14" s="5">
        <v>214.49</v>
      </c>
      <c r="E14" s="5">
        <v>0.49</v>
      </c>
      <c r="F14" s="5">
        <v>95.12</v>
      </c>
      <c r="G14" s="6">
        <v>36.6</v>
      </c>
      <c r="H14" s="6">
        <v>56.25</v>
      </c>
      <c r="I14" s="6">
        <v>0.95</v>
      </c>
      <c r="J14" s="5">
        <v>214.5</v>
      </c>
      <c r="K14" s="6">
        <v>0.49</v>
      </c>
      <c r="L14" s="6">
        <v>95</v>
      </c>
      <c r="M14" s="6">
        <v>36</v>
      </c>
      <c r="N14" s="6">
        <v>57</v>
      </c>
      <c r="O14" s="6">
        <v>1</v>
      </c>
      <c r="P14" s="6">
        <f t="shared" si="1"/>
        <v>4.6620046620004223E-3</v>
      </c>
      <c r="Q14" s="6">
        <f t="shared" si="2"/>
        <v>0</v>
      </c>
      <c r="R14" s="6">
        <f t="shared" si="0"/>
        <v>0.12631578947368902</v>
      </c>
      <c r="S14" s="6">
        <f t="shared" si="0"/>
        <v>1.6666666666666705</v>
      </c>
      <c r="T14" s="6">
        <f t="shared" si="0"/>
        <v>1.3157894736842104</v>
      </c>
      <c r="U14" s="6">
        <f t="shared" si="0"/>
        <v>5.0000000000000044</v>
      </c>
      <c r="V14" s="7"/>
      <c r="W14" s="7"/>
      <c r="X14" s="7"/>
      <c r="Y14" s="7"/>
      <c r="Z14" s="7"/>
      <c r="AA14" s="7"/>
    </row>
    <row r="15" spans="1:27" x14ac:dyDescent="0.3">
      <c r="A15" s="5">
        <v>7</v>
      </c>
      <c r="B15" s="5"/>
      <c r="C15" s="5" t="s">
        <v>5</v>
      </c>
      <c r="D15" s="5">
        <v>214.71</v>
      </c>
      <c r="E15" s="5">
        <v>0.49</v>
      </c>
      <c r="F15" s="5">
        <v>95.58</v>
      </c>
      <c r="G15" s="6">
        <v>36.799999999999997</v>
      </c>
      <c r="H15" s="6">
        <v>55.85</v>
      </c>
      <c r="I15" s="6">
        <v>0.9</v>
      </c>
      <c r="J15" s="5">
        <v>214.8</v>
      </c>
      <c r="K15" s="6">
        <v>0.49</v>
      </c>
      <c r="L15" s="6">
        <v>94.6</v>
      </c>
      <c r="M15" s="6">
        <v>36</v>
      </c>
      <c r="N15" s="6">
        <v>56</v>
      </c>
      <c r="O15" s="6">
        <v>0.83</v>
      </c>
      <c r="P15" s="6">
        <f t="shared" si="1"/>
        <v>4.1899441340783709E-2</v>
      </c>
      <c r="Q15" s="6">
        <f t="shared" si="2"/>
        <v>0</v>
      </c>
      <c r="R15" s="6">
        <f t="shared" si="0"/>
        <v>1.0359408033826683</v>
      </c>
      <c r="S15" s="6">
        <f t="shared" si="0"/>
        <v>2.2222222222222143</v>
      </c>
      <c r="T15" s="6">
        <f t="shared" si="0"/>
        <v>0.2678571428571403</v>
      </c>
      <c r="U15" s="6">
        <f t="shared" si="0"/>
        <v>8.4337349397590433</v>
      </c>
      <c r="V15" s="7"/>
      <c r="W15" s="7"/>
      <c r="X15" s="7"/>
      <c r="Y15" s="7"/>
      <c r="Z15" s="7"/>
      <c r="AA15" s="7"/>
    </row>
    <row r="16" spans="1:27" x14ac:dyDescent="0.3">
      <c r="A16" s="5">
        <v>7.5</v>
      </c>
      <c r="B16" s="5"/>
      <c r="C16" s="5" t="s">
        <v>5</v>
      </c>
      <c r="D16" s="5">
        <v>213.74</v>
      </c>
      <c r="E16" s="5">
        <v>0.48</v>
      </c>
      <c r="F16" s="5">
        <v>95.94</v>
      </c>
      <c r="G16" s="6">
        <v>37</v>
      </c>
      <c r="H16" s="6">
        <v>55.36</v>
      </c>
      <c r="I16" s="6">
        <v>0.8</v>
      </c>
      <c r="J16" s="5">
        <v>213.9</v>
      </c>
      <c r="K16" s="6">
        <v>0.48</v>
      </c>
      <c r="L16" s="6">
        <v>94.3</v>
      </c>
      <c r="M16" s="6">
        <v>36</v>
      </c>
      <c r="N16" s="6">
        <v>56</v>
      </c>
      <c r="O16" s="6">
        <v>0.77</v>
      </c>
      <c r="P16" s="6">
        <f t="shared" si="1"/>
        <v>7.4801309022906298E-2</v>
      </c>
      <c r="Q16" s="6">
        <f t="shared" si="2"/>
        <v>0</v>
      </c>
      <c r="R16" s="6">
        <f t="shared" si="0"/>
        <v>1.7391304347826093</v>
      </c>
      <c r="S16" s="6">
        <f t="shared" si="0"/>
        <v>2.7777777777777777</v>
      </c>
      <c r="T16" s="6">
        <f t="shared" si="0"/>
        <v>1.1428571428571439</v>
      </c>
      <c r="U16" s="6">
        <f t="shared" si="0"/>
        <v>3.8961038961038996</v>
      </c>
      <c r="V16" s="7"/>
      <c r="W16" s="7"/>
      <c r="X16" s="7"/>
      <c r="Y16" s="7"/>
      <c r="Z16" s="7"/>
      <c r="AA16" s="7"/>
    </row>
    <row r="17" spans="1:27" x14ac:dyDescent="0.3">
      <c r="A17" s="5">
        <v>8</v>
      </c>
      <c r="B17" s="5"/>
      <c r="C17" s="5" t="s">
        <v>5</v>
      </c>
      <c r="D17" s="5">
        <v>213.74</v>
      </c>
      <c r="E17" s="5">
        <v>0.48</v>
      </c>
      <c r="F17" s="5">
        <v>96.15</v>
      </c>
      <c r="G17" s="6">
        <v>37.200000000000003</v>
      </c>
      <c r="H17" s="6">
        <v>55.06</v>
      </c>
      <c r="I17" s="6">
        <v>0.75</v>
      </c>
      <c r="J17" s="5">
        <v>213.8</v>
      </c>
      <c r="K17" s="6">
        <v>0.48</v>
      </c>
      <c r="L17" s="6">
        <v>94.6</v>
      </c>
      <c r="M17" s="6">
        <v>37</v>
      </c>
      <c r="N17" s="6">
        <v>56</v>
      </c>
      <c r="O17" s="6">
        <v>0.83</v>
      </c>
      <c r="P17" s="6">
        <f t="shared" si="1"/>
        <v>2.8063610851263927E-2</v>
      </c>
      <c r="Q17" s="6">
        <f t="shared" si="2"/>
        <v>0</v>
      </c>
      <c r="R17" s="6">
        <f t="shared" si="0"/>
        <v>1.6384778012685108</v>
      </c>
      <c r="S17" s="6">
        <f t="shared" si="0"/>
        <v>0.54054054054054823</v>
      </c>
      <c r="T17" s="6">
        <f t="shared" si="0"/>
        <v>1.6785714285714244</v>
      </c>
      <c r="U17" s="6">
        <f t="shared" si="0"/>
        <v>9.6385542168674654</v>
      </c>
      <c r="V17" s="5"/>
      <c r="W17" s="5"/>
      <c r="X17" s="5"/>
      <c r="Y17" s="5"/>
      <c r="Z17" s="5"/>
      <c r="AA17" s="5"/>
    </row>
    <row r="18" spans="1:27" x14ac:dyDescent="0.3">
      <c r="A18" s="5">
        <v>8.5</v>
      </c>
      <c r="B18" s="5"/>
      <c r="C18" s="5" t="s">
        <v>5</v>
      </c>
      <c r="D18" s="5">
        <v>213.64</v>
      </c>
      <c r="E18" s="5">
        <v>0.48</v>
      </c>
      <c r="F18" s="5">
        <v>96.12</v>
      </c>
      <c r="G18" s="6">
        <v>37.4</v>
      </c>
      <c r="H18" s="6">
        <v>54.47</v>
      </c>
      <c r="I18" s="6">
        <v>0.98</v>
      </c>
      <c r="J18" s="5">
        <v>213.8</v>
      </c>
      <c r="K18" s="6">
        <v>0.47</v>
      </c>
      <c r="L18" s="6">
        <v>94.2</v>
      </c>
      <c r="M18" s="6">
        <v>37</v>
      </c>
      <c r="N18" s="6">
        <v>55</v>
      </c>
      <c r="O18" s="6">
        <v>1</v>
      </c>
      <c r="P18" s="6">
        <f t="shared" si="1"/>
        <v>7.483629560337933E-2</v>
      </c>
      <c r="Q18" s="6">
        <f t="shared" si="2"/>
        <v>2.1276595744680873</v>
      </c>
      <c r="R18" s="6">
        <f t="shared" ref="R18:R21" si="3">ABS((F18-L18)/L18)*100</f>
        <v>2.0382165605095559</v>
      </c>
      <c r="S18" s="6">
        <f t="shared" ref="S18:S21" si="4">ABS((G18-M18)/M18)*100</f>
        <v>1.0810810810810774</v>
      </c>
      <c r="T18" s="6">
        <f t="shared" ref="T18:T21" si="5">ABS((H18-N18)/N18)*100</f>
        <v>0.96363636363636562</v>
      </c>
      <c r="U18" s="6">
        <f t="shared" ref="U18:U21" si="6">ABS((I18-O18)/O18)*100</f>
        <v>2.0000000000000018</v>
      </c>
      <c r="V18" s="5"/>
      <c r="W18" s="5"/>
      <c r="X18" s="5"/>
      <c r="Y18" s="5"/>
      <c r="Z18" s="5"/>
      <c r="AA18" s="5"/>
    </row>
    <row r="19" spans="1:27" x14ac:dyDescent="0.3">
      <c r="A19" s="5">
        <v>9</v>
      </c>
      <c r="B19" s="5"/>
      <c r="C19" s="5" t="s">
        <v>5</v>
      </c>
      <c r="D19" s="5">
        <v>212.78</v>
      </c>
      <c r="E19" s="5">
        <v>0.47</v>
      </c>
      <c r="F19" s="5">
        <v>96.24</v>
      </c>
      <c r="G19" s="6">
        <v>37.5</v>
      </c>
      <c r="H19" s="6">
        <v>54.07</v>
      </c>
      <c r="I19" s="6">
        <v>0.75</v>
      </c>
      <c r="J19" s="5">
        <v>212.1</v>
      </c>
      <c r="K19" s="6">
        <v>0.47</v>
      </c>
      <c r="L19" s="6">
        <v>93.6</v>
      </c>
      <c r="M19" s="6">
        <v>37</v>
      </c>
      <c r="N19" s="6">
        <v>55</v>
      </c>
      <c r="O19" s="6">
        <v>0.8</v>
      </c>
      <c r="P19" s="6">
        <f t="shared" si="1"/>
        <v>0.32060348892032381</v>
      </c>
      <c r="Q19" s="6">
        <f t="shared" si="2"/>
        <v>0</v>
      </c>
      <c r="R19" s="6">
        <f t="shared" si="3"/>
        <v>2.8205128205128212</v>
      </c>
      <c r="S19" s="6">
        <f t="shared" si="4"/>
        <v>1.3513513513513513</v>
      </c>
      <c r="T19" s="6">
        <f t="shared" si="5"/>
        <v>1.6909090909090905</v>
      </c>
      <c r="U19" s="6">
        <f t="shared" si="6"/>
        <v>6.2500000000000053</v>
      </c>
      <c r="V19" s="5"/>
      <c r="W19" s="5"/>
      <c r="X19" s="5"/>
      <c r="Y19" s="5"/>
      <c r="Z19" s="5"/>
      <c r="AA19" s="5"/>
    </row>
    <row r="20" spans="1:27" x14ac:dyDescent="0.3">
      <c r="A20" s="5">
        <v>9.5</v>
      </c>
      <c r="B20" s="5"/>
      <c r="C20" s="5" t="s">
        <v>5</v>
      </c>
      <c r="D20" s="5">
        <v>212.14</v>
      </c>
      <c r="E20" s="5">
        <v>0.47</v>
      </c>
      <c r="F20" s="5">
        <v>96.3</v>
      </c>
      <c r="G20" s="6">
        <v>37.6</v>
      </c>
      <c r="H20" s="6">
        <v>53.87</v>
      </c>
      <c r="I20" s="6">
        <v>0.8</v>
      </c>
      <c r="J20" s="5">
        <v>212.2</v>
      </c>
      <c r="K20" s="6">
        <v>0.47</v>
      </c>
      <c r="L20" s="6">
        <v>93.2</v>
      </c>
      <c r="M20" s="6">
        <v>37</v>
      </c>
      <c r="N20" s="6">
        <v>54</v>
      </c>
      <c r="O20" s="6">
        <v>0.86</v>
      </c>
      <c r="P20" s="6">
        <f t="shared" si="1"/>
        <v>2.8275212064091556E-2</v>
      </c>
      <c r="Q20" s="6">
        <f t="shared" si="2"/>
        <v>0</v>
      </c>
      <c r="R20" s="6">
        <f t="shared" si="3"/>
        <v>3.3261802575107233</v>
      </c>
      <c r="S20" s="6">
        <f t="shared" si="4"/>
        <v>1.6216216216216255</v>
      </c>
      <c r="T20" s="6">
        <f t="shared" si="5"/>
        <v>0.24074074074074547</v>
      </c>
      <c r="U20" s="6">
        <f t="shared" si="6"/>
        <v>6.9767441860465045</v>
      </c>
      <c r="V20" s="5"/>
      <c r="W20" s="5"/>
      <c r="X20" s="5"/>
      <c r="Y20" s="5"/>
      <c r="Z20" s="5"/>
      <c r="AA20" s="5"/>
    </row>
    <row r="21" spans="1:27" x14ac:dyDescent="0.3">
      <c r="A21" s="5">
        <v>10</v>
      </c>
      <c r="B21" s="5"/>
      <c r="C21" s="5" t="s">
        <v>5</v>
      </c>
      <c r="D21" s="5">
        <v>211.93</v>
      </c>
      <c r="E21" s="5">
        <v>0.47</v>
      </c>
      <c r="F21" s="5">
        <v>96.33</v>
      </c>
      <c r="G21" s="6">
        <v>37.700000000000003</v>
      </c>
      <c r="H21" s="6">
        <v>53.58</v>
      </c>
      <c r="I21" s="6">
        <v>0.9</v>
      </c>
      <c r="J21" s="5">
        <v>212.2</v>
      </c>
      <c r="K21" s="6">
        <v>0.47</v>
      </c>
      <c r="L21" s="6">
        <v>93.3</v>
      </c>
      <c r="M21" s="6">
        <v>37</v>
      </c>
      <c r="N21" s="6">
        <v>54</v>
      </c>
      <c r="O21" s="6">
        <v>1</v>
      </c>
      <c r="P21" s="6">
        <f t="shared" si="1"/>
        <v>0.12723845428839858</v>
      </c>
      <c r="Q21" s="6">
        <f t="shared" si="2"/>
        <v>0</v>
      </c>
      <c r="R21" s="6">
        <f t="shared" si="3"/>
        <v>3.2475884244373003</v>
      </c>
      <c r="S21" s="6">
        <f t="shared" si="4"/>
        <v>1.8918918918918997</v>
      </c>
      <c r="T21" s="6">
        <f t="shared" si="5"/>
        <v>0.77777777777778101</v>
      </c>
      <c r="U21" s="6">
        <f t="shared" si="6"/>
        <v>9.9999999999999982</v>
      </c>
      <c r="V21" s="5"/>
      <c r="W21" s="5"/>
      <c r="X21" s="5"/>
      <c r="Y21" s="5"/>
      <c r="Z21" s="5"/>
      <c r="AA21" s="5"/>
    </row>
    <row r="22" spans="1:27" x14ac:dyDescent="0.3">
      <c r="A22" s="5">
        <v>0.5</v>
      </c>
      <c r="B22" s="5"/>
      <c r="C22" s="5" t="s">
        <v>6</v>
      </c>
      <c r="D22" s="6">
        <v>218.55850000000001</v>
      </c>
      <c r="E22" s="6">
        <v>0.54228849999999995</v>
      </c>
      <c r="F22" s="5">
        <v>48.25</v>
      </c>
      <c r="G22" s="5">
        <v>32.200000000000003</v>
      </c>
      <c r="H22" s="5">
        <v>62</v>
      </c>
      <c r="I22" s="5">
        <v>0.01</v>
      </c>
      <c r="J22" s="5">
        <v>213.5</v>
      </c>
      <c r="K22" s="6">
        <v>0.56000000000000005</v>
      </c>
      <c r="L22" s="5">
        <v>33.799999999999997</v>
      </c>
      <c r="M22" s="6">
        <v>32</v>
      </c>
      <c r="N22" s="6">
        <v>67</v>
      </c>
      <c r="O22" s="6">
        <v>0.01</v>
      </c>
      <c r="P22" s="6">
        <f>ABS((D2-J2)/J2)*100</f>
        <v>0.13583138173301734</v>
      </c>
      <c r="Q22" s="6">
        <f t="shared" ref="Q22:U37" si="7">ABS((E2-K2)/K2)*100</f>
        <v>5.3571428571428621</v>
      </c>
      <c r="R22" s="6">
        <f t="shared" si="7"/>
        <v>0.73964497041420119</v>
      </c>
      <c r="S22" s="6">
        <f t="shared" si="7"/>
        <v>0.31250000000000444</v>
      </c>
      <c r="T22" s="6">
        <f t="shared" si="7"/>
        <v>1.1194029850746268</v>
      </c>
      <c r="U22" s="6">
        <f t="shared" si="7"/>
        <v>0</v>
      </c>
      <c r="V22" s="5"/>
      <c r="W22" s="5"/>
      <c r="X22" s="5"/>
      <c r="Y22" s="5"/>
      <c r="Z22" s="5"/>
      <c r="AA22" s="5"/>
    </row>
    <row r="23" spans="1:27" x14ac:dyDescent="0.3">
      <c r="A23" s="5">
        <v>1</v>
      </c>
      <c r="B23" s="5"/>
      <c r="C23" s="5" t="s">
        <v>6</v>
      </c>
      <c r="D23" s="6">
        <v>218.8792</v>
      </c>
      <c r="E23" s="6">
        <v>0.53377691999999999</v>
      </c>
      <c r="F23" s="5">
        <v>63.81</v>
      </c>
      <c r="G23" s="5">
        <v>32.4</v>
      </c>
      <c r="H23" s="5">
        <v>61</v>
      </c>
      <c r="I23" s="5">
        <v>0.17</v>
      </c>
      <c r="J23" s="5">
        <v>208.8</v>
      </c>
      <c r="K23" s="6">
        <v>0.54</v>
      </c>
      <c r="L23" s="6">
        <v>39.200000000000003</v>
      </c>
      <c r="M23" s="6">
        <v>32</v>
      </c>
      <c r="N23" s="6">
        <v>67</v>
      </c>
      <c r="O23" s="6">
        <v>0.01</v>
      </c>
      <c r="P23" s="6">
        <f t="shared" ref="P23:P41" si="8">ABS((D3-J3)/J3)*100</f>
        <v>0.24425287356322761</v>
      </c>
      <c r="Q23" s="6">
        <f t="shared" si="7"/>
        <v>3.7037037037037068</v>
      </c>
      <c r="R23" s="6">
        <f t="shared" si="7"/>
        <v>25.102040816326522</v>
      </c>
      <c r="S23" s="6">
        <f t="shared" si="7"/>
        <v>1.5625</v>
      </c>
      <c r="T23" s="6">
        <f t="shared" si="7"/>
        <v>2.7611940298507376</v>
      </c>
      <c r="U23" s="6">
        <f t="shared" si="7"/>
        <v>0</v>
      </c>
      <c r="V23" s="5"/>
      <c r="W23" s="5"/>
      <c r="X23" s="5"/>
      <c r="Y23" s="5"/>
      <c r="Z23" s="5"/>
      <c r="AA23" s="5"/>
    </row>
    <row r="24" spans="1:27" x14ac:dyDescent="0.3">
      <c r="A24" s="5">
        <v>1.5</v>
      </c>
      <c r="B24" s="5"/>
      <c r="C24" s="5" t="s">
        <v>6</v>
      </c>
      <c r="D24" s="6">
        <v>217.2757</v>
      </c>
      <c r="E24" s="6">
        <v>0.52952113000000001</v>
      </c>
      <c r="F24" s="5">
        <v>73.27</v>
      </c>
      <c r="G24" s="5">
        <v>32.6</v>
      </c>
      <c r="H24" s="5">
        <v>58</v>
      </c>
      <c r="I24" s="5">
        <v>1.03</v>
      </c>
      <c r="J24" s="5">
        <v>208</v>
      </c>
      <c r="K24" s="6">
        <v>0.53</v>
      </c>
      <c r="L24" s="6">
        <v>63.9</v>
      </c>
      <c r="M24" s="6">
        <v>33</v>
      </c>
      <c r="N24" s="6">
        <v>66</v>
      </c>
      <c r="O24" s="6">
        <v>0.01</v>
      </c>
      <c r="P24" s="6">
        <f t="shared" si="8"/>
        <v>0.24038461538461539</v>
      </c>
      <c r="Q24" s="6">
        <f t="shared" si="7"/>
        <v>1.8867924528301903</v>
      </c>
      <c r="R24" s="6">
        <f t="shared" si="7"/>
        <v>2.9890453834115753</v>
      </c>
      <c r="S24" s="6">
        <f t="shared" si="7"/>
        <v>0.30303030303030731</v>
      </c>
      <c r="T24" s="6">
        <f t="shared" si="7"/>
        <v>0.24242424242423727</v>
      </c>
      <c r="U24" s="6">
        <f t="shared" si="7"/>
        <v>0</v>
      </c>
      <c r="V24" s="5"/>
      <c r="W24" s="5"/>
      <c r="X24" s="5"/>
      <c r="Y24" s="5"/>
      <c r="Z24" s="5"/>
      <c r="AA24" s="5"/>
    </row>
    <row r="25" spans="1:27" x14ac:dyDescent="0.3">
      <c r="A25" s="5">
        <v>2</v>
      </c>
      <c r="B25" s="5"/>
      <c r="C25" s="5" t="s">
        <v>6</v>
      </c>
      <c r="D25" s="6">
        <v>217.06189999999998</v>
      </c>
      <c r="E25" s="6">
        <v>0.52526534000000003</v>
      </c>
      <c r="F25" s="5">
        <v>83.83</v>
      </c>
      <c r="G25" s="5">
        <v>32.9</v>
      </c>
      <c r="H25" s="5">
        <v>55</v>
      </c>
      <c r="I25" s="5">
        <v>1.35</v>
      </c>
      <c r="J25" s="5">
        <v>208.8</v>
      </c>
      <c r="K25" s="6">
        <v>0.53</v>
      </c>
      <c r="L25" s="6">
        <v>77.3</v>
      </c>
      <c r="M25" s="6">
        <v>33</v>
      </c>
      <c r="N25" s="6">
        <v>66</v>
      </c>
      <c r="O25" s="6">
        <v>0.19</v>
      </c>
      <c r="P25" s="6">
        <f t="shared" si="8"/>
        <v>0.19157088122605637</v>
      </c>
      <c r="Q25" s="6">
        <f t="shared" si="7"/>
        <v>1.8867924528301903</v>
      </c>
      <c r="R25" s="6">
        <f t="shared" si="7"/>
        <v>7.8654592496765829</v>
      </c>
      <c r="S25" s="6">
        <f t="shared" si="7"/>
        <v>1.2121212121212077</v>
      </c>
      <c r="T25" s="6">
        <f t="shared" si="7"/>
        <v>1.8787878787878711</v>
      </c>
      <c r="U25" s="6">
        <f t="shared" si="7"/>
        <v>5.2631578947368469</v>
      </c>
      <c r="V25" s="5"/>
      <c r="W25" s="5"/>
      <c r="X25" s="5"/>
      <c r="Y25" s="5"/>
      <c r="Z25" s="5"/>
      <c r="AA25" s="5"/>
    </row>
    <row r="26" spans="1:27" x14ac:dyDescent="0.3">
      <c r="A26" s="5">
        <v>2.5</v>
      </c>
      <c r="B26" s="5"/>
      <c r="C26" s="5" t="s">
        <v>6</v>
      </c>
      <c r="D26" s="6">
        <v>216.31360000000001</v>
      </c>
      <c r="E26" s="6">
        <v>0.52100955000000004</v>
      </c>
      <c r="F26" s="5">
        <v>90.69</v>
      </c>
      <c r="G26" s="5">
        <v>33.200000000000003</v>
      </c>
      <c r="H26" s="5">
        <v>48</v>
      </c>
      <c r="I26" s="5">
        <v>1.5</v>
      </c>
      <c r="J26" s="5">
        <v>209</v>
      </c>
      <c r="K26" s="6">
        <v>0.52</v>
      </c>
      <c r="L26" s="6">
        <v>84.8</v>
      </c>
      <c r="M26" s="6">
        <v>34</v>
      </c>
      <c r="N26" s="6">
        <v>65</v>
      </c>
      <c r="O26" s="6">
        <v>0.23</v>
      </c>
      <c r="P26" s="6">
        <f t="shared" si="8"/>
        <v>0.23923444976076555</v>
      </c>
      <c r="Q26" s="6">
        <f t="shared" si="7"/>
        <v>0</v>
      </c>
      <c r="R26" s="6">
        <f t="shared" si="7"/>
        <v>8.1839622641509422</v>
      </c>
      <c r="S26" s="6">
        <f t="shared" si="7"/>
        <v>0.2941176470588277</v>
      </c>
      <c r="T26" s="6">
        <f t="shared" si="7"/>
        <v>1.5999999999999988</v>
      </c>
      <c r="U26" s="6">
        <f t="shared" si="7"/>
        <v>8.6956521739130395</v>
      </c>
      <c r="V26" s="5"/>
      <c r="W26" s="5"/>
      <c r="X26" s="5"/>
      <c r="Y26" s="5"/>
      <c r="Z26" s="5"/>
      <c r="AA26" s="5"/>
    </row>
    <row r="27" spans="1:27" x14ac:dyDescent="0.3">
      <c r="A27" s="5">
        <v>3</v>
      </c>
      <c r="B27" s="5"/>
      <c r="C27" s="5" t="s">
        <v>6</v>
      </c>
      <c r="D27" s="6">
        <v>216.31360000000001</v>
      </c>
      <c r="E27" s="6">
        <v>0.51249796999999986</v>
      </c>
      <c r="F27" s="5">
        <v>96.93</v>
      </c>
      <c r="G27" s="5">
        <v>33.6</v>
      </c>
      <c r="H27" s="5">
        <v>42</v>
      </c>
      <c r="I27" s="5">
        <v>1.43</v>
      </c>
      <c r="J27" s="5">
        <v>208.2</v>
      </c>
      <c r="K27" s="6">
        <v>0.52</v>
      </c>
      <c r="L27" s="6">
        <v>89.3</v>
      </c>
      <c r="M27" s="6">
        <v>34</v>
      </c>
      <c r="N27" s="6">
        <v>64</v>
      </c>
      <c r="O27" s="6">
        <v>0.3</v>
      </c>
      <c r="P27" s="6">
        <f t="shared" si="8"/>
        <v>0.21133525456291918</v>
      </c>
      <c r="Q27" s="6">
        <f t="shared" si="7"/>
        <v>1.9230769230769247</v>
      </c>
      <c r="R27" s="6">
        <f t="shared" si="7"/>
        <v>7.6035834266517277</v>
      </c>
      <c r="S27" s="6">
        <f t="shared" si="7"/>
        <v>1.1764705882352899</v>
      </c>
      <c r="T27" s="6">
        <f t="shared" si="7"/>
        <v>3.9218749999999969</v>
      </c>
      <c r="U27" s="6">
        <f t="shared" si="7"/>
        <v>16.666666666666664</v>
      </c>
      <c r="V27" s="5"/>
      <c r="W27" s="5"/>
      <c r="X27" s="5"/>
      <c r="Y27" s="5"/>
      <c r="Z27" s="5"/>
      <c r="AA27" s="5"/>
    </row>
    <row r="28" spans="1:27" x14ac:dyDescent="0.3">
      <c r="A28" s="5">
        <v>3.5</v>
      </c>
      <c r="B28" s="5"/>
      <c r="C28" s="5" t="s">
        <v>6</v>
      </c>
      <c r="D28" s="6">
        <v>216.4205</v>
      </c>
      <c r="E28" s="6">
        <v>0.51249796999999986</v>
      </c>
      <c r="F28" s="5">
        <v>102.11</v>
      </c>
      <c r="G28" s="5">
        <v>34</v>
      </c>
      <c r="H28" s="5">
        <v>35</v>
      </c>
      <c r="I28" s="5">
        <v>1.41</v>
      </c>
      <c r="J28" s="5">
        <v>205.7</v>
      </c>
      <c r="K28" s="6">
        <v>0.51</v>
      </c>
      <c r="L28" s="6">
        <v>91.7</v>
      </c>
      <c r="M28" s="6">
        <v>34</v>
      </c>
      <c r="N28" s="6">
        <v>63</v>
      </c>
      <c r="O28" s="6">
        <v>0.5</v>
      </c>
      <c r="P28" s="6">
        <f t="shared" si="8"/>
        <v>0.73894020418085082</v>
      </c>
      <c r="Q28" s="6">
        <f t="shared" si="7"/>
        <v>0</v>
      </c>
      <c r="R28" s="6">
        <f t="shared" si="7"/>
        <v>5.976008724100331</v>
      </c>
      <c r="S28" s="6">
        <f t="shared" si="7"/>
        <v>2.3529411764705799</v>
      </c>
      <c r="T28" s="6">
        <f t="shared" si="7"/>
        <v>2.5555555555555545</v>
      </c>
      <c r="U28" s="6">
        <f t="shared" si="7"/>
        <v>19.999999999999996</v>
      </c>
      <c r="V28" s="5"/>
      <c r="W28" s="5"/>
      <c r="X28" s="5"/>
      <c r="Y28" s="5"/>
      <c r="Z28" s="5"/>
      <c r="AA28" s="5"/>
    </row>
    <row r="29" spans="1:27" x14ac:dyDescent="0.3">
      <c r="A29" s="5">
        <v>4</v>
      </c>
      <c r="B29" s="5"/>
      <c r="C29" s="5" t="s">
        <v>6</v>
      </c>
      <c r="D29" s="6">
        <v>214.71010000000001</v>
      </c>
      <c r="E29" s="6">
        <v>0.5039863899999999</v>
      </c>
      <c r="F29" s="5">
        <v>106.73</v>
      </c>
      <c r="G29" s="5">
        <v>34.4</v>
      </c>
      <c r="H29" s="5">
        <v>32</v>
      </c>
      <c r="I29" s="5">
        <v>1.5</v>
      </c>
      <c r="J29" s="5">
        <v>208.3</v>
      </c>
      <c r="K29" s="6">
        <v>0.51</v>
      </c>
      <c r="L29" s="6">
        <v>93.5</v>
      </c>
      <c r="M29" s="6">
        <v>34</v>
      </c>
      <c r="N29" s="6">
        <v>62</v>
      </c>
      <c r="O29" s="6">
        <v>0.71</v>
      </c>
      <c r="P29" s="6">
        <f t="shared" si="8"/>
        <v>0.21123379740758411</v>
      </c>
      <c r="Q29" s="6">
        <f t="shared" si="7"/>
        <v>0</v>
      </c>
      <c r="R29" s="6">
        <f t="shared" si="7"/>
        <v>4.9090909090909127</v>
      </c>
      <c r="S29" s="6">
        <f t="shared" si="7"/>
        <v>3.5294117647058907</v>
      </c>
      <c r="T29" s="6">
        <f t="shared" si="7"/>
        <v>2.2580645161290303</v>
      </c>
      <c r="U29" s="6">
        <f t="shared" si="7"/>
        <v>1.4084507042253533</v>
      </c>
      <c r="V29" s="5"/>
      <c r="W29" s="5"/>
      <c r="X29" s="5"/>
      <c r="Y29" s="5"/>
      <c r="Z29" s="5"/>
      <c r="AA29" s="5"/>
    </row>
    <row r="30" spans="1:27" x14ac:dyDescent="0.3">
      <c r="A30" s="5">
        <v>4.5</v>
      </c>
      <c r="B30" s="5"/>
      <c r="C30" s="5" t="s">
        <v>6</v>
      </c>
      <c r="D30" s="6">
        <v>216.20670000000001</v>
      </c>
      <c r="E30" s="6">
        <v>0.5039863899999999</v>
      </c>
      <c r="F30" s="5">
        <v>110.39</v>
      </c>
      <c r="G30" s="5">
        <v>34.9</v>
      </c>
      <c r="H30" s="5">
        <v>30</v>
      </c>
      <c r="I30" s="5">
        <v>1.39</v>
      </c>
      <c r="J30" s="5">
        <v>212.5</v>
      </c>
      <c r="K30" s="6">
        <v>0.5</v>
      </c>
      <c r="L30" s="6">
        <v>93.9</v>
      </c>
      <c r="M30" s="6">
        <v>35</v>
      </c>
      <c r="N30" s="6">
        <v>60</v>
      </c>
      <c r="O30" s="6">
        <v>0.65</v>
      </c>
      <c r="P30" s="6">
        <f t="shared" si="8"/>
        <v>7.0588235294120324E-2</v>
      </c>
      <c r="Q30" s="6">
        <f t="shared" si="7"/>
        <v>0</v>
      </c>
      <c r="R30" s="6">
        <f t="shared" si="7"/>
        <v>3.130990415335476</v>
      </c>
      <c r="S30" s="6">
        <f t="shared" si="7"/>
        <v>1.4285714285714286</v>
      </c>
      <c r="T30" s="6">
        <f t="shared" si="7"/>
        <v>0.48333333333333189</v>
      </c>
      <c r="U30" s="6">
        <f t="shared" si="7"/>
        <v>15.38461538461538</v>
      </c>
      <c r="V30" s="5"/>
      <c r="W30" s="5"/>
      <c r="X30" s="5"/>
      <c r="Y30" s="5"/>
      <c r="Z30" s="5"/>
      <c r="AA30" s="5"/>
    </row>
    <row r="31" spans="1:27" x14ac:dyDescent="0.3">
      <c r="A31" s="5">
        <v>5</v>
      </c>
      <c r="B31" s="5"/>
      <c r="C31" s="5" t="s">
        <v>6</v>
      </c>
      <c r="D31" s="6">
        <v>216.20670000000001</v>
      </c>
      <c r="E31" s="6">
        <v>0.49973059999999997</v>
      </c>
      <c r="F31" s="5">
        <v>113.69</v>
      </c>
      <c r="G31" s="5">
        <v>35.4</v>
      </c>
      <c r="H31" s="5">
        <v>30</v>
      </c>
      <c r="I31" s="5">
        <v>1.41</v>
      </c>
      <c r="J31" s="5">
        <v>214.4</v>
      </c>
      <c r="K31" s="6">
        <v>0.5</v>
      </c>
      <c r="L31" s="6">
        <v>94.2</v>
      </c>
      <c r="M31" s="6">
        <v>35</v>
      </c>
      <c r="N31" s="6">
        <v>59</v>
      </c>
      <c r="O31" s="6">
        <v>0.57999999999999996</v>
      </c>
      <c r="P31" s="6">
        <f t="shared" si="8"/>
        <v>0.40578358208955434</v>
      </c>
      <c r="Q31" s="6">
        <f t="shared" si="7"/>
        <v>0</v>
      </c>
      <c r="R31" s="6">
        <f t="shared" si="7"/>
        <v>1.8046709129511709</v>
      </c>
      <c r="S31" s="6">
        <f t="shared" si="7"/>
        <v>2.5714285714285672</v>
      </c>
      <c r="T31" s="6">
        <f t="shared" si="7"/>
        <v>1.305084745762717</v>
      </c>
      <c r="U31" s="6">
        <f t="shared" si="7"/>
        <v>13.793103448275856</v>
      </c>
      <c r="V31" s="5"/>
      <c r="W31" s="5"/>
      <c r="X31" s="5"/>
      <c r="Y31" s="5"/>
      <c r="Z31" s="5"/>
      <c r="AA31" s="5"/>
    </row>
    <row r="32" spans="1:27" x14ac:dyDescent="0.3">
      <c r="A32" s="5">
        <v>5.5</v>
      </c>
      <c r="B32" s="5"/>
      <c r="C32" s="5" t="s">
        <v>6</v>
      </c>
      <c r="D32" s="6">
        <v>214.60320000000002</v>
      </c>
      <c r="E32" s="6">
        <v>0.4912190199999999</v>
      </c>
      <c r="F32" s="5">
        <v>116.37</v>
      </c>
      <c r="G32" s="5">
        <v>35.9</v>
      </c>
      <c r="H32" s="5">
        <v>30</v>
      </c>
      <c r="I32" s="5">
        <v>1.5</v>
      </c>
      <c r="J32" s="5">
        <v>212.3</v>
      </c>
      <c r="K32" s="6">
        <v>0.5</v>
      </c>
      <c r="L32" s="6">
        <v>94.5</v>
      </c>
      <c r="M32" s="6">
        <v>36</v>
      </c>
      <c r="N32" s="6">
        <v>58</v>
      </c>
      <c r="O32" s="6">
        <v>0.7</v>
      </c>
      <c r="P32" s="6">
        <f t="shared" si="8"/>
        <v>0.730098916627406</v>
      </c>
      <c r="Q32" s="6">
        <f t="shared" si="7"/>
        <v>2.0000000000000018</v>
      </c>
      <c r="R32" s="6">
        <f t="shared" si="7"/>
        <v>0.83597883597884259</v>
      </c>
      <c r="S32" s="6">
        <f t="shared" si="7"/>
        <v>0.27777777777778173</v>
      </c>
      <c r="T32" s="6">
        <f t="shared" si="7"/>
        <v>0.29310344827586504</v>
      </c>
      <c r="U32" s="6">
        <f t="shared" si="7"/>
        <v>14.285714285714283</v>
      </c>
      <c r="V32" s="5"/>
      <c r="W32" s="5"/>
      <c r="X32" s="5"/>
      <c r="Y32" s="5"/>
      <c r="Z32" s="5"/>
      <c r="AA32" s="5"/>
    </row>
    <row r="33" spans="1:27" x14ac:dyDescent="0.3">
      <c r="A33" s="5">
        <v>6</v>
      </c>
      <c r="B33" s="5"/>
      <c r="C33" s="5" t="s">
        <v>6</v>
      </c>
      <c r="D33" s="6">
        <v>213.96179999999998</v>
      </c>
      <c r="E33" s="6">
        <v>0.48696323000000002</v>
      </c>
      <c r="F33" s="5">
        <v>119.65</v>
      </c>
      <c r="G33" s="5">
        <v>36.4</v>
      </c>
      <c r="H33" s="5">
        <v>30</v>
      </c>
      <c r="I33" s="5">
        <v>1.43</v>
      </c>
      <c r="J33" s="5">
        <v>214.3</v>
      </c>
      <c r="K33" s="6">
        <v>0.49</v>
      </c>
      <c r="L33" s="6">
        <v>95.3</v>
      </c>
      <c r="M33" s="6">
        <v>36</v>
      </c>
      <c r="N33" s="6">
        <v>57</v>
      </c>
      <c r="O33" s="6">
        <v>0.82</v>
      </c>
      <c r="P33" s="6">
        <f t="shared" si="8"/>
        <v>6.0662622491845015E-2</v>
      </c>
      <c r="Q33" s="6">
        <f t="shared" si="7"/>
        <v>0</v>
      </c>
      <c r="R33" s="6">
        <f t="shared" si="7"/>
        <v>0.59811122770198655</v>
      </c>
      <c r="S33" s="6">
        <f t="shared" si="7"/>
        <v>1.1111111111111072</v>
      </c>
      <c r="T33" s="6">
        <f t="shared" si="7"/>
        <v>0.24561403508772031</v>
      </c>
      <c r="U33" s="6">
        <f t="shared" si="7"/>
        <v>8.5365853658536537</v>
      </c>
      <c r="V33" s="5"/>
      <c r="W33" s="5"/>
      <c r="X33" s="5"/>
      <c r="Y33" s="5"/>
      <c r="Z33" s="5"/>
      <c r="AA33" s="5"/>
    </row>
    <row r="34" spans="1:27" x14ac:dyDescent="0.3">
      <c r="A34" s="5">
        <v>6.5</v>
      </c>
      <c r="B34" s="5"/>
      <c r="C34" s="5" t="s">
        <v>6</v>
      </c>
      <c r="D34" s="6">
        <v>215.1377</v>
      </c>
      <c r="E34" s="6">
        <v>0.48270744000000004</v>
      </c>
      <c r="F34" s="5">
        <v>121.03</v>
      </c>
      <c r="G34" s="5">
        <v>36.9</v>
      </c>
      <c r="H34" s="5">
        <v>30</v>
      </c>
      <c r="I34" s="5">
        <v>1.5</v>
      </c>
      <c r="J34" s="5">
        <v>214.5</v>
      </c>
      <c r="K34" s="6">
        <v>0.49</v>
      </c>
      <c r="L34" s="6">
        <v>95</v>
      </c>
      <c r="M34" s="6">
        <v>36</v>
      </c>
      <c r="N34" s="6">
        <v>57</v>
      </c>
      <c r="O34" s="6">
        <v>1</v>
      </c>
      <c r="P34" s="6">
        <f t="shared" si="8"/>
        <v>4.6620046620004223E-3</v>
      </c>
      <c r="Q34" s="6">
        <f t="shared" si="7"/>
        <v>0</v>
      </c>
      <c r="R34" s="6">
        <f t="shared" si="7"/>
        <v>0.12631578947368902</v>
      </c>
      <c r="S34" s="6">
        <f t="shared" si="7"/>
        <v>1.6666666666666705</v>
      </c>
      <c r="T34" s="6">
        <f t="shared" si="7"/>
        <v>1.3157894736842104</v>
      </c>
      <c r="U34" s="6">
        <f t="shared" si="7"/>
        <v>5.0000000000000044</v>
      </c>
      <c r="V34" s="5"/>
      <c r="W34" s="5"/>
      <c r="X34" s="5"/>
      <c r="Y34" s="5"/>
      <c r="Z34" s="5"/>
      <c r="AA34" s="5"/>
    </row>
    <row r="35" spans="1:27" x14ac:dyDescent="0.3">
      <c r="A35" s="5">
        <v>7</v>
      </c>
      <c r="B35" s="5"/>
      <c r="C35" s="5" t="s">
        <v>6</v>
      </c>
      <c r="D35" s="6">
        <v>216.4205</v>
      </c>
      <c r="E35" s="6">
        <v>0.48270744000000004</v>
      </c>
      <c r="F35" s="5">
        <v>122.91</v>
      </c>
      <c r="G35" s="5">
        <v>37.4</v>
      </c>
      <c r="H35" s="5">
        <v>30</v>
      </c>
      <c r="I35" s="5">
        <v>1.38</v>
      </c>
      <c r="J35" s="5">
        <v>214.8</v>
      </c>
      <c r="K35" s="6">
        <v>0.49</v>
      </c>
      <c r="L35" s="6">
        <v>94.6</v>
      </c>
      <c r="M35" s="6">
        <v>36</v>
      </c>
      <c r="N35" s="6">
        <v>56</v>
      </c>
      <c r="O35" s="6">
        <v>0.83</v>
      </c>
      <c r="P35" s="6">
        <f t="shared" si="8"/>
        <v>4.1899441340783709E-2</v>
      </c>
      <c r="Q35" s="6">
        <f t="shared" si="7"/>
        <v>0</v>
      </c>
      <c r="R35" s="6">
        <f t="shared" si="7"/>
        <v>1.0359408033826683</v>
      </c>
      <c r="S35" s="6">
        <f t="shared" si="7"/>
        <v>2.2222222222222143</v>
      </c>
      <c r="T35" s="6">
        <f t="shared" si="7"/>
        <v>0.2678571428571403</v>
      </c>
      <c r="U35" s="6">
        <f t="shared" si="7"/>
        <v>8.4337349397590433</v>
      </c>
      <c r="V35" s="5"/>
      <c r="W35" s="5"/>
      <c r="X35" s="5"/>
      <c r="Y35" s="5"/>
      <c r="Z35" s="5"/>
      <c r="AA35" s="5"/>
    </row>
    <row r="36" spans="1:27" x14ac:dyDescent="0.3">
      <c r="A36" s="5">
        <v>7.5</v>
      </c>
      <c r="B36" s="5"/>
      <c r="C36" s="5" t="s">
        <v>6</v>
      </c>
      <c r="D36" s="6">
        <v>216.84809999999999</v>
      </c>
      <c r="E36" s="6">
        <v>0.47845165000000006</v>
      </c>
      <c r="F36" s="5">
        <v>124.35</v>
      </c>
      <c r="G36" s="5">
        <v>37.799999999999997</v>
      </c>
      <c r="H36" s="5">
        <v>29</v>
      </c>
      <c r="I36" s="5">
        <v>1.37</v>
      </c>
      <c r="J36" s="5">
        <v>213.9</v>
      </c>
      <c r="K36" s="6">
        <v>0.48</v>
      </c>
      <c r="L36" s="6">
        <v>94.3</v>
      </c>
      <c r="M36" s="6">
        <v>36</v>
      </c>
      <c r="N36" s="6">
        <v>56</v>
      </c>
      <c r="O36" s="6">
        <v>0.77</v>
      </c>
      <c r="P36" s="6">
        <f t="shared" si="8"/>
        <v>7.4801309022906298E-2</v>
      </c>
      <c r="Q36" s="6">
        <f t="shared" si="7"/>
        <v>0</v>
      </c>
      <c r="R36" s="6">
        <f t="shared" si="7"/>
        <v>1.7391304347826093</v>
      </c>
      <c r="S36" s="6">
        <f t="shared" si="7"/>
        <v>2.7777777777777777</v>
      </c>
      <c r="T36" s="6">
        <f t="shared" si="7"/>
        <v>1.1428571428571439</v>
      </c>
      <c r="U36" s="6">
        <f t="shared" si="7"/>
        <v>3.8961038961038996</v>
      </c>
      <c r="V36" s="5"/>
      <c r="W36" s="5"/>
      <c r="X36" s="5"/>
      <c r="Y36" s="5"/>
      <c r="Z36" s="5"/>
      <c r="AA36" s="5"/>
    </row>
    <row r="37" spans="1:27" x14ac:dyDescent="0.3">
      <c r="A37" s="5">
        <v>8</v>
      </c>
      <c r="B37" s="5"/>
      <c r="C37" s="5" t="s">
        <v>6</v>
      </c>
      <c r="D37" s="6">
        <v>216.95499999999998</v>
      </c>
      <c r="E37" s="6">
        <v>0.47419585999999997</v>
      </c>
      <c r="F37" s="5">
        <v>124.33</v>
      </c>
      <c r="G37" s="5">
        <v>38.4</v>
      </c>
      <c r="H37" s="5">
        <v>29</v>
      </c>
      <c r="I37" s="5">
        <v>1.36</v>
      </c>
      <c r="J37" s="5">
        <v>213.8</v>
      </c>
      <c r="K37" s="6">
        <v>0.48</v>
      </c>
      <c r="L37" s="6">
        <v>94.6</v>
      </c>
      <c r="M37" s="6">
        <v>37</v>
      </c>
      <c r="N37" s="6">
        <v>56</v>
      </c>
      <c r="O37" s="6">
        <v>0.83</v>
      </c>
      <c r="P37" s="6">
        <f t="shared" si="8"/>
        <v>2.8063610851263927E-2</v>
      </c>
      <c r="Q37" s="6">
        <f t="shared" si="7"/>
        <v>0</v>
      </c>
      <c r="R37" s="6">
        <f t="shared" si="7"/>
        <v>1.6384778012685108</v>
      </c>
      <c r="S37" s="6">
        <f t="shared" si="7"/>
        <v>0.54054054054054823</v>
      </c>
      <c r="T37" s="6">
        <f t="shared" si="7"/>
        <v>1.6785714285714244</v>
      </c>
      <c r="U37" s="6">
        <f t="shared" si="7"/>
        <v>9.6385542168674654</v>
      </c>
      <c r="V37" s="5"/>
      <c r="W37" s="5"/>
      <c r="X37" s="5"/>
      <c r="Y37" s="5"/>
      <c r="Z37" s="5"/>
      <c r="AA37" s="5"/>
    </row>
    <row r="38" spans="1:27" x14ac:dyDescent="0.3">
      <c r="A38" s="5">
        <v>8.5</v>
      </c>
      <c r="B38" s="5"/>
      <c r="C38" s="5" t="s">
        <v>6</v>
      </c>
      <c r="D38" s="6">
        <v>216.63429999999997</v>
      </c>
      <c r="E38" s="6">
        <v>0.46568428000000001</v>
      </c>
      <c r="F38" s="5">
        <v>126.47</v>
      </c>
      <c r="G38" s="5">
        <v>38.799999999999997</v>
      </c>
      <c r="H38" s="5">
        <v>29</v>
      </c>
      <c r="I38" s="5">
        <v>1.46</v>
      </c>
      <c r="J38" s="5">
        <v>213.8</v>
      </c>
      <c r="K38" s="6">
        <v>0.47</v>
      </c>
      <c r="L38" s="6">
        <v>94.2</v>
      </c>
      <c r="M38" s="6">
        <v>37</v>
      </c>
      <c r="N38" s="6">
        <v>55</v>
      </c>
      <c r="O38" s="6">
        <v>1</v>
      </c>
      <c r="P38" s="6">
        <f t="shared" si="8"/>
        <v>7.483629560337933E-2</v>
      </c>
      <c r="Q38" s="6">
        <f t="shared" ref="Q38:Q41" si="9">ABS((E18-K18)/K18)*100</f>
        <v>2.1276595744680873</v>
      </c>
      <c r="R38" s="6">
        <f t="shared" ref="R38:R41" si="10">ABS((F18-L18)/L18)*100</f>
        <v>2.0382165605095559</v>
      </c>
      <c r="S38" s="6">
        <f t="shared" ref="S38:S41" si="11">ABS((G18-M18)/M18)*100</f>
        <v>1.0810810810810774</v>
      </c>
      <c r="T38" s="6">
        <f t="shared" ref="T38:T41" si="12">ABS((H18-N18)/N18)*100</f>
        <v>0.96363636363636562</v>
      </c>
      <c r="U38" s="6">
        <f t="shared" ref="U38:U41" si="13">ABS((I18-O18)/O18)*100</f>
        <v>2.0000000000000018</v>
      </c>
      <c r="V38" s="5"/>
      <c r="W38" s="5"/>
      <c r="X38" s="5"/>
      <c r="Y38" s="5"/>
      <c r="Z38" s="5"/>
      <c r="AA38" s="5"/>
    </row>
    <row r="39" spans="1:27" x14ac:dyDescent="0.3">
      <c r="A39" s="5">
        <v>9</v>
      </c>
      <c r="B39" s="5"/>
      <c r="C39" s="5" t="s">
        <v>6</v>
      </c>
      <c r="D39" s="6">
        <v>216.95499999999998</v>
      </c>
      <c r="E39" s="6">
        <v>0.46142849000000002</v>
      </c>
      <c r="F39" s="5">
        <v>127.41</v>
      </c>
      <c r="G39" s="5">
        <v>39.299999999999997</v>
      </c>
      <c r="H39" s="5">
        <v>29</v>
      </c>
      <c r="I39" s="5">
        <v>1.5</v>
      </c>
      <c r="J39" s="5">
        <v>212.1</v>
      </c>
      <c r="K39" s="6">
        <v>0.47</v>
      </c>
      <c r="L39" s="6">
        <v>93.6</v>
      </c>
      <c r="M39" s="6">
        <v>37</v>
      </c>
      <c r="N39" s="6">
        <v>55</v>
      </c>
      <c r="O39" s="6">
        <v>0.8</v>
      </c>
      <c r="P39" s="6">
        <f t="shared" si="8"/>
        <v>0.32060348892032381</v>
      </c>
      <c r="Q39" s="6">
        <f t="shared" si="9"/>
        <v>0</v>
      </c>
      <c r="R39" s="6">
        <f t="shared" si="10"/>
        <v>2.8205128205128212</v>
      </c>
      <c r="S39" s="6">
        <f t="shared" si="11"/>
        <v>1.3513513513513513</v>
      </c>
      <c r="T39" s="6">
        <f t="shared" si="12"/>
        <v>1.6909090909090905</v>
      </c>
      <c r="U39" s="6">
        <f t="shared" si="13"/>
        <v>6.2500000000000053</v>
      </c>
      <c r="V39" s="5"/>
      <c r="W39" s="5"/>
      <c r="X39" s="5"/>
      <c r="Y39" s="5"/>
      <c r="Z39" s="5"/>
      <c r="AA39" s="5"/>
    </row>
    <row r="40" spans="1:27" x14ac:dyDescent="0.3">
      <c r="A40" s="5">
        <v>9.5</v>
      </c>
      <c r="B40" s="5"/>
      <c r="C40" s="5" t="s">
        <v>6</v>
      </c>
      <c r="D40" s="6">
        <v>217.81020000000001</v>
      </c>
      <c r="E40" s="6">
        <v>0.45717270000000004</v>
      </c>
      <c r="F40" s="5">
        <v>128.01</v>
      </c>
      <c r="G40" s="5">
        <v>39.700000000000003</v>
      </c>
      <c r="H40" s="5">
        <v>29</v>
      </c>
      <c r="I40" s="5">
        <v>1.48</v>
      </c>
      <c r="J40" s="5">
        <v>212.2</v>
      </c>
      <c r="K40" s="6">
        <v>0.47</v>
      </c>
      <c r="L40" s="6">
        <v>93.2</v>
      </c>
      <c r="M40" s="6">
        <v>37</v>
      </c>
      <c r="N40" s="6">
        <v>54</v>
      </c>
      <c r="O40" s="6">
        <v>0.86</v>
      </c>
      <c r="P40" s="6">
        <f t="shared" si="8"/>
        <v>2.8275212064091556E-2</v>
      </c>
      <c r="Q40" s="6">
        <f t="shared" si="9"/>
        <v>0</v>
      </c>
      <c r="R40" s="6">
        <f t="shared" si="10"/>
        <v>3.3261802575107233</v>
      </c>
      <c r="S40" s="6">
        <f t="shared" si="11"/>
        <v>1.6216216216216255</v>
      </c>
      <c r="T40" s="6">
        <f t="shared" si="12"/>
        <v>0.24074074074074547</v>
      </c>
      <c r="U40" s="6">
        <f t="shared" si="13"/>
        <v>6.9767441860465045</v>
      </c>
      <c r="V40" s="5"/>
      <c r="W40" s="5"/>
      <c r="X40" s="5"/>
      <c r="Y40" s="5"/>
      <c r="Z40" s="5"/>
      <c r="AA40" s="5"/>
    </row>
    <row r="41" spans="1:27" x14ac:dyDescent="0.3">
      <c r="A41" s="5">
        <v>10</v>
      </c>
      <c r="B41" s="5"/>
      <c r="C41" s="5" t="s">
        <v>6</v>
      </c>
      <c r="D41" s="6">
        <v>216.74119999999999</v>
      </c>
      <c r="E41" s="6">
        <v>0.45291690999999995</v>
      </c>
      <c r="F41" s="5">
        <v>128.49</v>
      </c>
      <c r="G41" s="5">
        <v>40.200000000000003</v>
      </c>
      <c r="H41" s="5">
        <v>29</v>
      </c>
      <c r="I41" s="5">
        <v>1.48</v>
      </c>
      <c r="J41" s="5">
        <v>212.2</v>
      </c>
      <c r="K41" s="6">
        <v>0.47</v>
      </c>
      <c r="L41" s="6">
        <v>93.3</v>
      </c>
      <c r="M41" s="6">
        <v>37</v>
      </c>
      <c r="N41" s="6">
        <v>54</v>
      </c>
      <c r="O41" s="6">
        <v>1</v>
      </c>
      <c r="P41" s="6">
        <f t="shared" si="8"/>
        <v>0.12723845428839858</v>
      </c>
      <c r="Q41" s="6">
        <f t="shared" si="9"/>
        <v>0</v>
      </c>
      <c r="R41" s="6">
        <f t="shared" si="10"/>
        <v>3.2475884244373003</v>
      </c>
      <c r="S41" s="6">
        <f t="shared" si="11"/>
        <v>1.8918918918918997</v>
      </c>
      <c r="T41" s="6">
        <f t="shared" si="12"/>
        <v>0.77777777777778101</v>
      </c>
      <c r="U41" s="6">
        <f t="shared" si="13"/>
        <v>9.9999999999999982</v>
      </c>
      <c r="V41" s="5"/>
      <c r="W41" s="5"/>
      <c r="X41" s="5"/>
      <c r="Y41" s="5"/>
      <c r="Z41" s="5"/>
      <c r="AA41" s="5"/>
    </row>
  </sheetData>
  <conditionalFormatting sqref="A1:B1 D1:AA1">
    <cfRule type="notContainsBlanks" dxfId="2" priority="2">
      <formula>LEN(TRIM(A1))&gt;0</formula>
    </cfRule>
  </conditionalFormatting>
  <conditionalFormatting sqref="C1">
    <cfRule type="notContainsBlanks" dxfId="1" priority="1">
      <formula>LEN(TRIM(C1))&gt;0</formula>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B1F98-F7E5-476D-A66F-0C12DB4B4672}">
  <dimension ref="A3:B24"/>
  <sheetViews>
    <sheetView topLeftCell="B11" workbookViewId="0">
      <selection activeCell="N11" sqref="N11"/>
    </sheetView>
  </sheetViews>
  <sheetFormatPr defaultRowHeight="14" x14ac:dyDescent="0.3"/>
  <cols>
    <col min="1" max="1" width="13.25" bestFit="1" customWidth="1"/>
    <col min="2" max="2" width="23.33203125" bestFit="1" customWidth="1"/>
  </cols>
  <sheetData>
    <row r="3" spans="1:2" x14ac:dyDescent="0.3">
      <c r="A3" s="2" t="s">
        <v>2</v>
      </c>
      <c r="B3" t="s">
        <v>39</v>
      </c>
    </row>
    <row r="4" spans="1:2" x14ac:dyDescent="0.3">
      <c r="A4" s="3">
        <v>0.5</v>
      </c>
      <c r="B4" s="4">
        <v>32.1</v>
      </c>
    </row>
    <row r="5" spans="1:2" x14ac:dyDescent="0.3">
      <c r="A5" s="3">
        <v>1</v>
      </c>
      <c r="B5" s="4">
        <v>32.5</v>
      </c>
    </row>
    <row r="6" spans="1:2" x14ac:dyDescent="0.3">
      <c r="A6" s="3">
        <v>1.5</v>
      </c>
      <c r="B6" s="4">
        <v>32.9</v>
      </c>
    </row>
    <row r="7" spans="1:2" x14ac:dyDescent="0.3">
      <c r="A7" s="3">
        <v>2</v>
      </c>
      <c r="B7" s="4">
        <v>33.4</v>
      </c>
    </row>
    <row r="8" spans="1:2" x14ac:dyDescent="0.3">
      <c r="A8" s="3">
        <v>2.5</v>
      </c>
      <c r="B8" s="4">
        <v>33.9</v>
      </c>
    </row>
    <row r="9" spans="1:2" x14ac:dyDescent="0.3">
      <c r="A9" s="3">
        <v>3</v>
      </c>
      <c r="B9" s="4">
        <v>34.4</v>
      </c>
    </row>
    <row r="10" spans="1:2" x14ac:dyDescent="0.3">
      <c r="A10" s="3">
        <v>3.5</v>
      </c>
      <c r="B10" s="4">
        <v>34.799999999999997</v>
      </c>
    </row>
    <row r="11" spans="1:2" x14ac:dyDescent="0.3">
      <c r="A11" s="3">
        <v>4</v>
      </c>
      <c r="B11" s="4">
        <v>35.200000000000003</v>
      </c>
    </row>
    <row r="12" spans="1:2" x14ac:dyDescent="0.3">
      <c r="A12" s="3">
        <v>4.5</v>
      </c>
      <c r="B12" s="4">
        <v>35.5</v>
      </c>
    </row>
    <row r="13" spans="1:2" x14ac:dyDescent="0.3">
      <c r="A13" s="3">
        <v>5</v>
      </c>
      <c r="B13" s="4">
        <v>35.9</v>
      </c>
    </row>
    <row r="14" spans="1:2" x14ac:dyDescent="0.3">
      <c r="A14" s="3">
        <v>5.5</v>
      </c>
      <c r="B14" s="4">
        <v>36.1</v>
      </c>
    </row>
    <row r="15" spans="1:2" x14ac:dyDescent="0.3">
      <c r="A15" s="3">
        <v>6</v>
      </c>
      <c r="B15" s="4">
        <v>36.4</v>
      </c>
    </row>
    <row r="16" spans="1:2" x14ac:dyDescent="0.3">
      <c r="A16" s="3">
        <v>6.5</v>
      </c>
      <c r="B16" s="4">
        <v>36.6</v>
      </c>
    </row>
    <row r="17" spans="1:2" x14ac:dyDescent="0.3">
      <c r="A17" s="3">
        <v>7</v>
      </c>
      <c r="B17" s="4">
        <v>36.799999999999997</v>
      </c>
    </row>
    <row r="18" spans="1:2" x14ac:dyDescent="0.3">
      <c r="A18" s="3">
        <v>7.5</v>
      </c>
      <c r="B18" s="4">
        <v>37</v>
      </c>
    </row>
    <row r="19" spans="1:2" x14ac:dyDescent="0.3">
      <c r="A19" s="3">
        <v>8</v>
      </c>
      <c r="B19" s="4">
        <v>37.200000000000003</v>
      </c>
    </row>
    <row r="20" spans="1:2" x14ac:dyDescent="0.3">
      <c r="A20" s="3">
        <v>8.5</v>
      </c>
      <c r="B20" s="4">
        <v>37.4</v>
      </c>
    </row>
    <row r="21" spans="1:2" x14ac:dyDescent="0.3">
      <c r="A21" s="3">
        <v>9</v>
      </c>
      <c r="B21" s="4">
        <v>37.5</v>
      </c>
    </row>
    <row r="22" spans="1:2" x14ac:dyDescent="0.3">
      <c r="A22" s="3">
        <v>9.5</v>
      </c>
      <c r="B22" s="4">
        <v>37.6</v>
      </c>
    </row>
    <row r="23" spans="1:2" x14ac:dyDescent="0.3">
      <c r="A23" s="3">
        <v>10</v>
      </c>
      <c r="B23" s="4">
        <v>37.700000000000003</v>
      </c>
    </row>
    <row r="24" spans="1:2" x14ac:dyDescent="0.3">
      <c r="A24" s="3" t="s">
        <v>3</v>
      </c>
      <c r="B24" s="4">
        <v>35.545000000000002</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62BE51-AE74-42DE-97C5-E1A066D0E42B}">
  <dimension ref="A3:B24"/>
  <sheetViews>
    <sheetView workbookViewId="0">
      <selection activeCell="E23" sqref="E23"/>
    </sheetView>
  </sheetViews>
  <sheetFormatPr defaultRowHeight="14" x14ac:dyDescent="0.3"/>
  <cols>
    <col min="1" max="1" width="13.25" bestFit="1" customWidth="1"/>
    <col min="2" max="2" width="22.25" bestFit="1" customWidth="1"/>
  </cols>
  <sheetData>
    <row r="3" spans="1:2" x14ac:dyDescent="0.3">
      <c r="A3" s="2" t="s">
        <v>2</v>
      </c>
      <c r="B3" t="s">
        <v>40</v>
      </c>
    </row>
    <row r="4" spans="1:2" x14ac:dyDescent="0.3">
      <c r="A4" s="3">
        <v>0.5</v>
      </c>
      <c r="B4" s="4">
        <v>32.200000000000003</v>
      </c>
    </row>
    <row r="5" spans="1:2" x14ac:dyDescent="0.3">
      <c r="A5" s="3">
        <v>1</v>
      </c>
      <c r="B5" s="4">
        <v>32.4</v>
      </c>
    </row>
    <row r="6" spans="1:2" x14ac:dyDescent="0.3">
      <c r="A6" s="3">
        <v>1.5</v>
      </c>
      <c r="B6" s="4">
        <v>32.6</v>
      </c>
    </row>
    <row r="7" spans="1:2" x14ac:dyDescent="0.3">
      <c r="A7" s="3">
        <v>2</v>
      </c>
      <c r="B7" s="4">
        <v>32.9</v>
      </c>
    </row>
    <row r="8" spans="1:2" x14ac:dyDescent="0.3">
      <c r="A8" s="3">
        <v>2.5</v>
      </c>
      <c r="B8" s="4">
        <v>33.200000000000003</v>
      </c>
    </row>
    <row r="9" spans="1:2" x14ac:dyDescent="0.3">
      <c r="A9" s="3">
        <v>3</v>
      </c>
      <c r="B9" s="4">
        <v>33.6</v>
      </c>
    </row>
    <row r="10" spans="1:2" x14ac:dyDescent="0.3">
      <c r="A10" s="3">
        <v>3.5</v>
      </c>
      <c r="B10" s="4">
        <v>34</v>
      </c>
    </row>
    <row r="11" spans="1:2" x14ac:dyDescent="0.3">
      <c r="A11" s="3">
        <v>4</v>
      </c>
      <c r="B11" s="4">
        <v>34.4</v>
      </c>
    </row>
    <row r="12" spans="1:2" x14ac:dyDescent="0.3">
      <c r="A12" s="3">
        <v>4.5</v>
      </c>
      <c r="B12" s="4">
        <v>34.9</v>
      </c>
    </row>
    <row r="13" spans="1:2" x14ac:dyDescent="0.3">
      <c r="A13" s="3">
        <v>5</v>
      </c>
      <c r="B13" s="4">
        <v>35.4</v>
      </c>
    </row>
    <row r="14" spans="1:2" x14ac:dyDescent="0.3">
      <c r="A14" s="3">
        <v>5.5</v>
      </c>
      <c r="B14" s="4">
        <v>35.9</v>
      </c>
    </row>
    <row r="15" spans="1:2" x14ac:dyDescent="0.3">
      <c r="A15" s="3">
        <v>6</v>
      </c>
      <c r="B15" s="4">
        <v>36.4</v>
      </c>
    </row>
    <row r="16" spans="1:2" x14ac:dyDescent="0.3">
      <c r="A16" s="3">
        <v>6.5</v>
      </c>
      <c r="B16" s="4">
        <v>36.9</v>
      </c>
    </row>
    <row r="17" spans="1:2" x14ac:dyDescent="0.3">
      <c r="A17" s="3">
        <v>7</v>
      </c>
      <c r="B17" s="4">
        <v>37.4</v>
      </c>
    </row>
    <row r="18" spans="1:2" x14ac:dyDescent="0.3">
      <c r="A18" s="3">
        <v>7.5</v>
      </c>
      <c r="B18" s="4">
        <v>37.799999999999997</v>
      </c>
    </row>
    <row r="19" spans="1:2" x14ac:dyDescent="0.3">
      <c r="A19" s="3">
        <v>8</v>
      </c>
      <c r="B19" s="4">
        <v>38.4</v>
      </c>
    </row>
    <row r="20" spans="1:2" x14ac:dyDescent="0.3">
      <c r="A20" s="3">
        <v>8.5</v>
      </c>
      <c r="B20" s="4">
        <v>38.799999999999997</v>
      </c>
    </row>
    <row r="21" spans="1:2" x14ac:dyDescent="0.3">
      <c r="A21" s="3">
        <v>9</v>
      </c>
      <c r="B21" s="4">
        <v>39.299999999999997</v>
      </c>
    </row>
    <row r="22" spans="1:2" x14ac:dyDescent="0.3">
      <c r="A22" s="3">
        <v>9.5</v>
      </c>
      <c r="B22" s="4">
        <v>39.700000000000003</v>
      </c>
    </row>
    <row r="23" spans="1:2" x14ac:dyDescent="0.3">
      <c r="A23" s="3">
        <v>10</v>
      </c>
      <c r="B23" s="4">
        <v>40.200000000000003</v>
      </c>
    </row>
    <row r="24" spans="1:2" x14ac:dyDescent="0.3">
      <c r="A24" s="3" t="s">
        <v>3</v>
      </c>
      <c r="B24" s="4">
        <v>35.819999999999993</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38B65E-053D-4857-B0B3-1563EFFCDAEE}">
  <dimension ref="A3:C24"/>
  <sheetViews>
    <sheetView workbookViewId="0">
      <selection activeCell="B8" sqref="B8"/>
    </sheetView>
  </sheetViews>
  <sheetFormatPr defaultRowHeight="14" x14ac:dyDescent="0.3"/>
  <cols>
    <col min="1" max="1" width="13.25" bestFit="1" customWidth="1"/>
    <col min="2" max="2" width="23.33203125" bestFit="1" customWidth="1"/>
    <col min="3" max="3" width="22.25" bestFit="1" customWidth="1"/>
  </cols>
  <sheetData>
    <row r="3" spans="1:3" x14ac:dyDescent="0.3">
      <c r="A3" s="2" t="s">
        <v>2</v>
      </c>
      <c r="B3" t="s">
        <v>39</v>
      </c>
      <c r="C3" t="s">
        <v>40</v>
      </c>
    </row>
    <row r="4" spans="1:3" x14ac:dyDescent="0.3">
      <c r="A4" s="3">
        <v>0.5</v>
      </c>
      <c r="B4" s="4">
        <v>32.1</v>
      </c>
      <c r="C4" s="4">
        <v>32.200000000000003</v>
      </c>
    </row>
    <row r="5" spans="1:3" x14ac:dyDescent="0.3">
      <c r="A5" s="3">
        <v>1</v>
      </c>
      <c r="B5" s="4">
        <v>32.5</v>
      </c>
      <c r="C5" s="4">
        <v>32.4</v>
      </c>
    </row>
    <row r="6" spans="1:3" x14ac:dyDescent="0.3">
      <c r="A6" s="3">
        <v>1.5</v>
      </c>
      <c r="B6" s="4">
        <v>32.9</v>
      </c>
      <c r="C6" s="4">
        <v>32.6</v>
      </c>
    </row>
    <row r="7" spans="1:3" x14ac:dyDescent="0.3">
      <c r="A7" s="3">
        <v>2</v>
      </c>
      <c r="B7" s="4">
        <v>33.4</v>
      </c>
      <c r="C7" s="4">
        <v>32.9</v>
      </c>
    </row>
    <row r="8" spans="1:3" x14ac:dyDescent="0.3">
      <c r="A8" s="3">
        <v>2.5</v>
      </c>
      <c r="B8" s="4">
        <v>33.9</v>
      </c>
      <c r="C8" s="4">
        <v>33.200000000000003</v>
      </c>
    </row>
    <row r="9" spans="1:3" x14ac:dyDescent="0.3">
      <c r="A9" s="3">
        <v>3</v>
      </c>
      <c r="B9" s="4">
        <v>34.4</v>
      </c>
      <c r="C9" s="4">
        <v>33.6</v>
      </c>
    </row>
    <row r="10" spans="1:3" x14ac:dyDescent="0.3">
      <c r="A10" s="3">
        <v>3.5</v>
      </c>
      <c r="B10" s="4">
        <v>34.799999999999997</v>
      </c>
      <c r="C10" s="4">
        <v>34</v>
      </c>
    </row>
    <row r="11" spans="1:3" x14ac:dyDescent="0.3">
      <c r="A11" s="3">
        <v>4</v>
      </c>
      <c r="B11" s="4">
        <v>35.200000000000003</v>
      </c>
      <c r="C11" s="4">
        <v>34.4</v>
      </c>
    </row>
    <row r="12" spans="1:3" x14ac:dyDescent="0.3">
      <c r="A12" s="3">
        <v>4.5</v>
      </c>
      <c r="B12" s="4">
        <v>35.5</v>
      </c>
      <c r="C12" s="4">
        <v>34.9</v>
      </c>
    </row>
    <row r="13" spans="1:3" x14ac:dyDescent="0.3">
      <c r="A13" s="3">
        <v>5</v>
      </c>
      <c r="B13" s="4">
        <v>35.9</v>
      </c>
      <c r="C13" s="4">
        <v>35.4</v>
      </c>
    </row>
    <row r="14" spans="1:3" x14ac:dyDescent="0.3">
      <c r="A14" s="3">
        <v>5.5</v>
      </c>
      <c r="B14" s="4">
        <v>36.1</v>
      </c>
      <c r="C14" s="4">
        <v>35.9</v>
      </c>
    </row>
    <row r="15" spans="1:3" x14ac:dyDescent="0.3">
      <c r="A15" s="3">
        <v>6</v>
      </c>
      <c r="B15" s="4">
        <v>36.4</v>
      </c>
      <c r="C15" s="4">
        <v>36.4</v>
      </c>
    </row>
    <row r="16" spans="1:3" x14ac:dyDescent="0.3">
      <c r="A16" s="3">
        <v>6.5</v>
      </c>
      <c r="B16" s="4">
        <v>36.6</v>
      </c>
      <c r="C16" s="4">
        <v>36.9</v>
      </c>
    </row>
    <row r="17" spans="1:3" x14ac:dyDescent="0.3">
      <c r="A17" s="3">
        <v>7</v>
      </c>
      <c r="B17" s="4">
        <v>36.799999999999997</v>
      </c>
      <c r="C17" s="4">
        <v>37.4</v>
      </c>
    </row>
    <row r="18" spans="1:3" x14ac:dyDescent="0.3">
      <c r="A18" s="3">
        <v>7.5</v>
      </c>
      <c r="B18" s="4">
        <v>37</v>
      </c>
      <c r="C18" s="4">
        <v>37.799999999999997</v>
      </c>
    </row>
    <row r="19" spans="1:3" x14ac:dyDescent="0.3">
      <c r="A19" s="3">
        <v>8</v>
      </c>
      <c r="B19" s="4">
        <v>37.200000000000003</v>
      </c>
      <c r="C19" s="4">
        <v>38.4</v>
      </c>
    </row>
    <row r="20" spans="1:3" x14ac:dyDescent="0.3">
      <c r="A20" s="3">
        <v>8.5</v>
      </c>
      <c r="B20" s="4">
        <v>37.4</v>
      </c>
      <c r="C20" s="4">
        <v>38.799999999999997</v>
      </c>
    </row>
    <row r="21" spans="1:3" x14ac:dyDescent="0.3">
      <c r="A21" s="3">
        <v>9</v>
      </c>
      <c r="B21" s="4">
        <v>37.5</v>
      </c>
      <c r="C21" s="4">
        <v>39.299999999999997</v>
      </c>
    </row>
    <row r="22" spans="1:3" x14ac:dyDescent="0.3">
      <c r="A22" s="3">
        <v>9.5</v>
      </c>
      <c r="B22" s="4">
        <v>37.6</v>
      </c>
      <c r="C22" s="4">
        <v>39.700000000000003</v>
      </c>
    </row>
    <row r="23" spans="1:3" x14ac:dyDescent="0.3">
      <c r="A23" s="3">
        <v>10</v>
      </c>
      <c r="B23" s="4">
        <v>37.700000000000003</v>
      </c>
      <c r="C23" s="4">
        <v>40.200000000000003</v>
      </c>
    </row>
    <row r="24" spans="1:3" x14ac:dyDescent="0.3">
      <c r="A24" s="3" t="s">
        <v>3</v>
      </c>
      <c r="B24" s="4">
        <v>35.545000000000002</v>
      </c>
      <c r="C24" s="4">
        <v>35.819999999999993</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A75ADF-E9FA-4D46-A73D-9EADC781936D}">
  <dimension ref="A3:C6"/>
  <sheetViews>
    <sheetView workbookViewId="0">
      <selection activeCell="J10" sqref="J10"/>
    </sheetView>
  </sheetViews>
  <sheetFormatPr defaultRowHeight="14" x14ac:dyDescent="0.3"/>
  <cols>
    <col min="1" max="1" width="13.58203125" bestFit="1" customWidth="1"/>
    <col min="2" max="2" width="16.58203125" bestFit="1" customWidth="1"/>
    <col min="3" max="3" width="11.75" customWidth="1"/>
  </cols>
  <sheetData>
    <row r="3" spans="1:3" x14ac:dyDescent="0.3">
      <c r="B3" s="2" t="s">
        <v>35</v>
      </c>
    </row>
    <row r="4" spans="1:3" x14ac:dyDescent="0.3">
      <c r="A4" s="2" t="s">
        <v>48</v>
      </c>
      <c r="B4" t="s">
        <v>9</v>
      </c>
      <c r="C4" t="s">
        <v>3</v>
      </c>
    </row>
    <row r="5" spans="1:3" x14ac:dyDescent="0.3">
      <c r="A5" s="3" t="s">
        <v>32</v>
      </c>
      <c r="B5" s="4">
        <v>98.535743263316789</v>
      </c>
      <c r="C5" s="4">
        <v>98.535743263316789</v>
      </c>
    </row>
    <row r="6" spans="1:3" x14ac:dyDescent="0.3">
      <c r="A6" s="3" t="s">
        <v>45</v>
      </c>
      <c r="B6" s="4">
        <v>1.464256736683208</v>
      </c>
      <c r="C6" s="4">
        <v>1.464256736683208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B8B44E-B24E-4E5C-BC14-0B753A9D48B0}">
  <dimension ref="A3:C6"/>
  <sheetViews>
    <sheetView workbookViewId="0">
      <selection activeCell="A17" sqref="A17"/>
    </sheetView>
  </sheetViews>
  <sheetFormatPr defaultRowHeight="14" x14ac:dyDescent="0.3"/>
  <cols>
    <col min="1" max="1" width="12.6640625" bestFit="1" customWidth="1"/>
    <col min="2" max="2" width="16.58203125" bestFit="1" customWidth="1"/>
    <col min="3" max="3" width="11.75" customWidth="1"/>
  </cols>
  <sheetData>
    <row r="3" spans="1:3" x14ac:dyDescent="0.3">
      <c r="B3" s="2" t="s">
        <v>35</v>
      </c>
    </row>
    <row r="4" spans="1:3" x14ac:dyDescent="0.3">
      <c r="A4" s="2" t="s">
        <v>48</v>
      </c>
      <c r="B4" t="s">
        <v>9</v>
      </c>
      <c r="C4" t="s">
        <v>3</v>
      </c>
    </row>
    <row r="5" spans="1:3" x14ac:dyDescent="0.3">
      <c r="A5" s="3" t="s">
        <v>33</v>
      </c>
      <c r="B5" s="4">
        <v>99.722207804270653</v>
      </c>
      <c r="C5" s="4">
        <v>99.722207804270653</v>
      </c>
    </row>
    <row r="6" spans="1:3" x14ac:dyDescent="0.3">
      <c r="A6" s="3" t="s">
        <v>45</v>
      </c>
      <c r="B6" s="4">
        <v>0.27779219572935138</v>
      </c>
      <c r="C6" s="4">
        <v>0.27779219572935138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47BA6-22CB-4361-9429-4F817D374084}">
  <dimension ref="A3:C24"/>
  <sheetViews>
    <sheetView workbookViewId="0">
      <selection activeCell="I12" sqref="I12"/>
    </sheetView>
  </sheetViews>
  <sheetFormatPr defaultRowHeight="14" x14ac:dyDescent="0.3"/>
  <cols>
    <col min="1" max="1" width="13.25" bestFit="1" customWidth="1"/>
    <col min="2" max="2" width="23.33203125" bestFit="1" customWidth="1"/>
    <col min="3" max="3" width="23.08203125" bestFit="1" customWidth="1"/>
  </cols>
  <sheetData>
    <row r="3" spans="1:3" x14ac:dyDescent="0.3">
      <c r="A3" s="2" t="s">
        <v>2</v>
      </c>
      <c r="B3" t="s">
        <v>39</v>
      </c>
      <c r="C3" t="s">
        <v>49</v>
      </c>
    </row>
    <row r="4" spans="1:3" x14ac:dyDescent="0.3">
      <c r="A4" s="3">
        <v>0.5</v>
      </c>
      <c r="B4" s="4">
        <v>32.1</v>
      </c>
      <c r="C4" s="4">
        <v>32</v>
      </c>
    </row>
    <row r="5" spans="1:3" x14ac:dyDescent="0.3">
      <c r="A5" s="3">
        <v>1</v>
      </c>
      <c r="B5" s="4">
        <v>32.5</v>
      </c>
      <c r="C5" s="4">
        <v>32</v>
      </c>
    </row>
    <row r="6" spans="1:3" x14ac:dyDescent="0.3">
      <c r="A6" s="3">
        <v>1.5</v>
      </c>
      <c r="B6" s="4">
        <v>32.9</v>
      </c>
      <c r="C6" s="4">
        <v>33</v>
      </c>
    </row>
    <row r="7" spans="1:3" x14ac:dyDescent="0.3">
      <c r="A7" s="3">
        <v>2</v>
      </c>
      <c r="B7" s="4">
        <v>33.4</v>
      </c>
      <c r="C7" s="4">
        <v>33</v>
      </c>
    </row>
    <row r="8" spans="1:3" x14ac:dyDescent="0.3">
      <c r="A8" s="3">
        <v>2.5</v>
      </c>
      <c r="B8" s="4">
        <v>33.9</v>
      </c>
      <c r="C8" s="4">
        <v>34</v>
      </c>
    </row>
    <row r="9" spans="1:3" x14ac:dyDescent="0.3">
      <c r="A9" s="3">
        <v>3</v>
      </c>
      <c r="B9" s="4">
        <v>34.4</v>
      </c>
      <c r="C9" s="4">
        <v>34</v>
      </c>
    </row>
    <row r="10" spans="1:3" x14ac:dyDescent="0.3">
      <c r="A10" s="3">
        <v>3.5</v>
      </c>
      <c r="B10" s="4">
        <v>34.799999999999997</v>
      </c>
      <c r="C10" s="4">
        <v>34</v>
      </c>
    </row>
    <row r="11" spans="1:3" x14ac:dyDescent="0.3">
      <c r="A11" s="3">
        <v>4</v>
      </c>
      <c r="B11" s="4">
        <v>35.200000000000003</v>
      </c>
      <c r="C11" s="4">
        <v>34</v>
      </c>
    </row>
    <row r="12" spans="1:3" x14ac:dyDescent="0.3">
      <c r="A12" s="3">
        <v>4.5</v>
      </c>
      <c r="B12" s="4">
        <v>35.5</v>
      </c>
      <c r="C12" s="4">
        <v>35</v>
      </c>
    </row>
    <row r="13" spans="1:3" x14ac:dyDescent="0.3">
      <c r="A13" s="3">
        <v>5</v>
      </c>
      <c r="B13" s="4">
        <v>35.9</v>
      </c>
      <c r="C13" s="4">
        <v>35</v>
      </c>
    </row>
    <row r="14" spans="1:3" x14ac:dyDescent="0.3">
      <c r="A14" s="3">
        <v>5.5</v>
      </c>
      <c r="B14" s="4">
        <v>36.1</v>
      </c>
      <c r="C14" s="4">
        <v>36</v>
      </c>
    </row>
    <row r="15" spans="1:3" x14ac:dyDescent="0.3">
      <c r="A15" s="3">
        <v>6</v>
      </c>
      <c r="B15" s="4">
        <v>36.4</v>
      </c>
      <c r="C15" s="4">
        <v>36</v>
      </c>
    </row>
    <row r="16" spans="1:3" x14ac:dyDescent="0.3">
      <c r="A16" s="3">
        <v>6.5</v>
      </c>
      <c r="B16" s="4">
        <v>36.6</v>
      </c>
      <c r="C16" s="4">
        <v>36</v>
      </c>
    </row>
    <row r="17" spans="1:3" x14ac:dyDescent="0.3">
      <c r="A17" s="3">
        <v>7</v>
      </c>
      <c r="B17" s="4">
        <v>36.799999999999997</v>
      </c>
      <c r="C17" s="4">
        <v>36</v>
      </c>
    </row>
    <row r="18" spans="1:3" x14ac:dyDescent="0.3">
      <c r="A18" s="3">
        <v>7.5</v>
      </c>
      <c r="B18" s="4">
        <v>37</v>
      </c>
      <c r="C18" s="4">
        <v>36</v>
      </c>
    </row>
    <row r="19" spans="1:3" x14ac:dyDescent="0.3">
      <c r="A19" s="3">
        <v>8</v>
      </c>
      <c r="B19" s="4">
        <v>37.200000000000003</v>
      </c>
      <c r="C19" s="4">
        <v>37</v>
      </c>
    </row>
    <row r="20" spans="1:3" x14ac:dyDescent="0.3">
      <c r="A20" s="3">
        <v>8.5</v>
      </c>
      <c r="B20" s="4">
        <v>37.4</v>
      </c>
      <c r="C20" s="4">
        <v>37</v>
      </c>
    </row>
    <row r="21" spans="1:3" x14ac:dyDescent="0.3">
      <c r="A21" s="3">
        <v>9</v>
      </c>
      <c r="B21" s="4">
        <v>37.5</v>
      </c>
      <c r="C21" s="4">
        <v>37</v>
      </c>
    </row>
    <row r="22" spans="1:3" x14ac:dyDescent="0.3">
      <c r="A22" s="3">
        <v>9.5</v>
      </c>
      <c r="B22" s="4">
        <v>37.6</v>
      </c>
      <c r="C22" s="4">
        <v>37</v>
      </c>
    </row>
    <row r="23" spans="1:3" x14ac:dyDescent="0.3">
      <c r="A23" s="3">
        <v>10</v>
      </c>
      <c r="B23" s="4">
        <v>37.700000000000003</v>
      </c>
      <c r="C23" s="4">
        <v>37</v>
      </c>
    </row>
    <row r="24" spans="1:3" x14ac:dyDescent="0.3">
      <c r="A24" s="3" t="s">
        <v>3</v>
      </c>
      <c r="B24" s="4">
        <v>35.545000000000002</v>
      </c>
      <c r="C24" s="4">
        <v>35.049999999999997</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70AAAE-C631-47C9-B284-2FD02A10B325}">
  <dimension ref="A1"/>
  <sheetViews>
    <sheetView tabSelected="1" zoomScaleNormal="100" workbookViewId="0">
      <selection activeCell="AB25" sqref="AB25"/>
    </sheetView>
  </sheetViews>
  <sheetFormatPr defaultRowHeight="1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982DA6-7B50-4822-BCEA-C37E7556DA2A}">
  <dimension ref="A1:L121"/>
  <sheetViews>
    <sheetView workbookViewId="0">
      <selection activeCell="G14" sqref="G14"/>
    </sheetView>
  </sheetViews>
  <sheetFormatPr defaultRowHeight="14" x14ac:dyDescent="0.3"/>
  <cols>
    <col min="1" max="1" width="4.83203125" customWidth="1"/>
    <col min="2" max="2" width="12" customWidth="1"/>
    <col min="3" max="3" width="15.4140625" customWidth="1"/>
    <col min="4" max="4" width="11.9140625" customWidth="1"/>
    <col min="5" max="5" width="10.75" customWidth="1"/>
    <col min="6" max="6" width="13.1640625" customWidth="1"/>
    <col min="7" max="7" width="12.1640625" customWidth="1"/>
    <col min="8" max="8" width="12" customWidth="1"/>
  </cols>
  <sheetData>
    <row r="1" spans="1:12" x14ac:dyDescent="0.3">
      <c r="A1" t="s">
        <v>0</v>
      </c>
      <c r="B1" t="s">
        <v>34</v>
      </c>
      <c r="C1" t="s">
        <v>31</v>
      </c>
      <c r="D1" t="s">
        <v>38</v>
      </c>
      <c r="E1" t="s">
        <v>37</v>
      </c>
      <c r="F1" t="s">
        <v>43</v>
      </c>
      <c r="G1" t="s">
        <v>44</v>
      </c>
      <c r="H1" t="s">
        <v>36</v>
      </c>
      <c r="I1" t="s">
        <v>41</v>
      </c>
      <c r="J1" t="s">
        <v>42</v>
      </c>
      <c r="K1" t="s">
        <v>46</v>
      </c>
      <c r="L1" t="s">
        <v>47</v>
      </c>
    </row>
    <row r="2" spans="1:12" x14ac:dyDescent="0.3">
      <c r="A2">
        <v>0.5</v>
      </c>
      <c r="B2" s="9">
        <v>1</v>
      </c>
      <c r="C2" t="s">
        <v>7</v>
      </c>
      <c r="D2" s="5">
        <v>213.21</v>
      </c>
      <c r="E2" s="6">
        <v>218.55850000000001</v>
      </c>
      <c r="F2" s="1">
        <f>'Data Percobaan'!P2</f>
        <v>0.13583138173301734</v>
      </c>
      <c r="G2" s="9">
        <f>'Data Percobaan'!V2</f>
        <v>210.54</v>
      </c>
      <c r="H2" s="5">
        <v>213.5</v>
      </c>
      <c r="I2" s="1">
        <f>100-AVERAGE(F2:F21)</f>
        <v>99.790985168446241</v>
      </c>
      <c r="J2" s="1">
        <f>100-((STDEV(G2:G11)/AVERAGE(G2:G11)*100))</f>
        <v>99.36332873271364</v>
      </c>
      <c r="K2" s="1">
        <f>AVERAGE(F2:F21)</f>
        <v>0.20901483155375544</v>
      </c>
      <c r="L2" s="10">
        <f>((STDEV(G2:G11)/AVERAGE(G2:G11)*100))</f>
        <v>0.63667126728635304</v>
      </c>
    </row>
    <row r="3" spans="1:12" x14ac:dyDescent="0.3">
      <c r="A3">
        <v>1</v>
      </c>
      <c r="B3" s="9">
        <v>2</v>
      </c>
      <c r="C3" t="s">
        <v>7</v>
      </c>
      <c r="D3" s="5">
        <v>208.29</v>
      </c>
      <c r="E3" s="6">
        <v>218.8792</v>
      </c>
      <c r="F3" s="1">
        <f>'Data Percobaan'!P3</f>
        <v>0.24425287356322761</v>
      </c>
      <c r="G3" s="9">
        <f>'Data Percobaan'!V3</f>
        <v>209.9</v>
      </c>
      <c r="H3" s="5">
        <v>208.8</v>
      </c>
      <c r="I3" s="1"/>
      <c r="J3" s="1"/>
      <c r="K3" s="1"/>
      <c r="L3" s="1"/>
    </row>
    <row r="4" spans="1:12" x14ac:dyDescent="0.3">
      <c r="A4">
        <v>1.5</v>
      </c>
      <c r="B4" s="9">
        <v>3</v>
      </c>
      <c r="C4" t="s">
        <v>7</v>
      </c>
      <c r="D4" s="5">
        <v>208.5</v>
      </c>
      <c r="E4" s="6">
        <v>217.2757</v>
      </c>
      <c r="F4" s="1">
        <f>'Data Percobaan'!P4</f>
        <v>0.24038461538461539</v>
      </c>
      <c r="G4" s="9">
        <f>'Data Percobaan'!V4</f>
        <v>210.86</v>
      </c>
      <c r="H4" s="5">
        <v>208</v>
      </c>
      <c r="I4" s="1"/>
      <c r="J4" s="1"/>
      <c r="K4" s="1"/>
      <c r="L4" s="1"/>
    </row>
    <row r="5" spans="1:12" x14ac:dyDescent="0.3">
      <c r="A5">
        <v>2</v>
      </c>
      <c r="B5" s="9">
        <v>4</v>
      </c>
      <c r="C5" t="s">
        <v>7</v>
      </c>
      <c r="D5" s="5">
        <v>208.4</v>
      </c>
      <c r="E5" s="6">
        <v>217.06189999999998</v>
      </c>
      <c r="F5" s="1">
        <f>'Data Percobaan'!P5</f>
        <v>0.19157088122605637</v>
      </c>
      <c r="G5" s="9">
        <f>'Data Percobaan'!V5</f>
        <v>209.69</v>
      </c>
      <c r="H5" s="5">
        <v>208.8</v>
      </c>
      <c r="I5" s="1"/>
      <c r="J5" s="1"/>
      <c r="K5" s="1"/>
      <c r="L5" s="1"/>
    </row>
    <row r="6" spans="1:12" x14ac:dyDescent="0.3">
      <c r="A6">
        <v>2.5</v>
      </c>
      <c r="B6" s="9">
        <v>5</v>
      </c>
      <c r="C6" t="s">
        <v>7</v>
      </c>
      <c r="D6" s="5">
        <v>208.5</v>
      </c>
      <c r="E6" s="6">
        <v>216.31360000000001</v>
      </c>
      <c r="F6" s="1">
        <f>'Data Percobaan'!P6</f>
        <v>0.23923444976076555</v>
      </c>
      <c r="G6" s="9">
        <f>'Data Percobaan'!V6</f>
        <v>210.22</v>
      </c>
      <c r="H6" s="5">
        <v>209</v>
      </c>
      <c r="I6" s="1"/>
      <c r="J6" s="1"/>
      <c r="K6" s="1"/>
      <c r="L6" s="1"/>
    </row>
    <row r="7" spans="1:12" x14ac:dyDescent="0.3">
      <c r="A7">
        <v>3</v>
      </c>
      <c r="B7" s="9">
        <v>6</v>
      </c>
      <c r="C7" t="s">
        <v>7</v>
      </c>
      <c r="D7" s="5">
        <v>207.76</v>
      </c>
      <c r="E7" s="6">
        <v>216.31360000000001</v>
      </c>
      <c r="F7" s="1">
        <f>'Data Percobaan'!P7</f>
        <v>0.21133525456291918</v>
      </c>
      <c r="G7" s="9">
        <f>'Data Percobaan'!V7</f>
        <v>211.18</v>
      </c>
      <c r="H7" s="5">
        <v>208.2</v>
      </c>
      <c r="I7" s="1"/>
      <c r="J7" s="1"/>
      <c r="K7" s="1"/>
      <c r="L7" s="1"/>
    </row>
    <row r="8" spans="1:12" x14ac:dyDescent="0.3">
      <c r="A8">
        <v>3.5</v>
      </c>
      <c r="B8" s="9">
        <v>7</v>
      </c>
      <c r="C8" t="s">
        <v>7</v>
      </c>
      <c r="D8" s="5">
        <v>207.22</v>
      </c>
      <c r="E8" s="6">
        <v>216.4205</v>
      </c>
      <c r="F8" s="1">
        <f>'Data Percobaan'!P8</f>
        <v>0.73894020418085082</v>
      </c>
      <c r="G8" s="9">
        <f>'Data Percobaan'!V8</f>
        <v>213.11</v>
      </c>
      <c r="H8" s="5">
        <v>205.7</v>
      </c>
      <c r="I8" s="1"/>
      <c r="J8" s="1"/>
      <c r="K8" s="1"/>
      <c r="L8" s="1"/>
    </row>
    <row r="9" spans="1:12" x14ac:dyDescent="0.3">
      <c r="A9">
        <v>4</v>
      </c>
      <c r="B9" s="9">
        <v>8</v>
      </c>
      <c r="C9" t="s">
        <v>7</v>
      </c>
      <c r="D9" s="5">
        <v>207.86</v>
      </c>
      <c r="E9" s="6">
        <v>214.71010000000001</v>
      </c>
      <c r="F9" s="1">
        <f>'Data Percobaan'!P9</f>
        <v>0.21123379740758411</v>
      </c>
      <c r="G9" s="9">
        <f>'Data Percobaan'!V9</f>
        <v>208.3</v>
      </c>
      <c r="H9" s="5">
        <v>208.3</v>
      </c>
      <c r="I9" s="1"/>
      <c r="J9" s="1"/>
      <c r="K9" s="1"/>
      <c r="L9" s="1"/>
    </row>
    <row r="10" spans="1:12" x14ac:dyDescent="0.3">
      <c r="A10">
        <v>4.5</v>
      </c>
      <c r="B10" s="9">
        <v>9</v>
      </c>
      <c r="C10" t="s">
        <v>7</v>
      </c>
      <c r="D10" s="5">
        <v>212.35</v>
      </c>
      <c r="E10" s="6">
        <v>216.20670000000001</v>
      </c>
      <c r="F10" s="1">
        <f>'Data Percobaan'!P10</f>
        <v>7.0588235294120324E-2</v>
      </c>
      <c r="G10" s="9">
        <f>'Data Percobaan'!V10</f>
        <v>210.01</v>
      </c>
      <c r="H10" s="5">
        <v>212.5</v>
      </c>
      <c r="I10" s="1"/>
      <c r="J10" s="1"/>
      <c r="K10" s="1"/>
      <c r="L10" s="1"/>
    </row>
    <row r="11" spans="1:12" x14ac:dyDescent="0.3">
      <c r="A11">
        <v>5</v>
      </c>
      <c r="B11" s="9">
        <v>10</v>
      </c>
      <c r="C11" t="s">
        <v>7</v>
      </c>
      <c r="D11" s="5">
        <v>213.53</v>
      </c>
      <c r="E11" s="6">
        <v>216.20670000000001</v>
      </c>
      <c r="F11" s="1">
        <f>'Data Percobaan'!P11</f>
        <v>0.40578358208955434</v>
      </c>
      <c r="G11" s="9">
        <f>'Data Percobaan'!V11</f>
        <v>212.14</v>
      </c>
      <c r="H11" s="5">
        <v>214.4</v>
      </c>
      <c r="I11" s="1"/>
      <c r="J11" s="1"/>
      <c r="K11" s="1"/>
      <c r="L11" s="1"/>
    </row>
    <row r="12" spans="1:12" x14ac:dyDescent="0.3">
      <c r="A12">
        <v>5.5</v>
      </c>
      <c r="C12" t="s">
        <v>7</v>
      </c>
      <c r="D12" s="5">
        <v>213.85</v>
      </c>
      <c r="E12" s="6">
        <v>214.60320000000002</v>
      </c>
      <c r="F12" s="1">
        <f>'Data Percobaan'!P12</f>
        <v>0.730098916627406</v>
      </c>
      <c r="H12" s="5">
        <v>212.3</v>
      </c>
      <c r="I12" s="1"/>
      <c r="J12" s="1"/>
      <c r="K12" s="1"/>
      <c r="L12" s="1"/>
    </row>
    <row r="13" spans="1:12" x14ac:dyDescent="0.3">
      <c r="A13">
        <v>6</v>
      </c>
      <c r="C13" t="s">
        <v>7</v>
      </c>
      <c r="D13" s="5">
        <v>214.17</v>
      </c>
      <c r="E13" s="6">
        <v>213.96179999999998</v>
      </c>
      <c r="F13" s="1">
        <f>'Data Percobaan'!P13</f>
        <v>6.0662622491845015E-2</v>
      </c>
      <c r="H13" s="5">
        <v>214.3</v>
      </c>
      <c r="I13" s="1"/>
      <c r="J13" s="1"/>
      <c r="K13" s="1"/>
      <c r="L13" s="1"/>
    </row>
    <row r="14" spans="1:12" x14ac:dyDescent="0.3">
      <c r="A14">
        <v>6.5</v>
      </c>
      <c r="C14" t="s">
        <v>7</v>
      </c>
      <c r="D14" s="5">
        <v>214.49</v>
      </c>
      <c r="E14" s="6">
        <v>215.1377</v>
      </c>
      <c r="F14" s="1">
        <f>'Data Percobaan'!P14</f>
        <v>4.6620046620004223E-3</v>
      </c>
      <c r="H14" s="5">
        <v>214.5</v>
      </c>
      <c r="I14" s="1"/>
      <c r="J14" s="1"/>
      <c r="K14" s="1"/>
      <c r="L14" s="1"/>
    </row>
    <row r="15" spans="1:12" x14ac:dyDescent="0.3">
      <c r="A15">
        <v>7</v>
      </c>
      <c r="C15" t="s">
        <v>7</v>
      </c>
      <c r="D15" s="5">
        <v>214.71</v>
      </c>
      <c r="E15" s="6">
        <v>216.4205</v>
      </c>
      <c r="F15" s="1">
        <f>'Data Percobaan'!P15</f>
        <v>4.1899441340783709E-2</v>
      </c>
      <c r="H15" s="5">
        <v>214.8</v>
      </c>
      <c r="I15" s="1"/>
      <c r="J15" s="1"/>
      <c r="K15" s="1"/>
      <c r="L15" s="1"/>
    </row>
    <row r="16" spans="1:12" x14ac:dyDescent="0.3">
      <c r="A16">
        <v>7.5</v>
      </c>
      <c r="C16" t="s">
        <v>7</v>
      </c>
      <c r="D16" s="5">
        <v>213.74</v>
      </c>
      <c r="E16" s="6">
        <v>216.84809999999999</v>
      </c>
      <c r="F16" s="1">
        <f>'Data Percobaan'!P16</f>
        <v>7.4801309022906298E-2</v>
      </c>
      <c r="H16" s="5">
        <v>213.9</v>
      </c>
      <c r="I16" s="1"/>
      <c r="J16" s="1"/>
      <c r="K16" s="1"/>
      <c r="L16" s="1"/>
    </row>
    <row r="17" spans="1:12" x14ac:dyDescent="0.3">
      <c r="A17">
        <v>8</v>
      </c>
      <c r="C17" t="s">
        <v>7</v>
      </c>
      <c r="D17" s="5">
        <v>213.74</v>
      </c>
      <c r="E17" s="6">
        <v>216.95499999999998</v>
      </c>
      <c r="F17" s="1">
        <f>'Data Percobaan'!P17</f>
        <v>2.8063610851263927E-2</v>
      </c>
      <c r="H17" s="5">
        <v>213.8</v>
      </c>
      <c r="I17" s="1"/>
      <c r="J17" s="1"/>
      <c r="K17" s="1"/>
      <c r="L17" s="1"/>
    </row>
    <row r="18" spans="1:12" x14ac:dyDescent="0.3">
      <c r="A18">
        <v>8.5</v>
      </c>
      <c r="C18" t="s">
        <v>7</v>
      </c>
      <c r="D18" s="5">
        <v>213.64</v>
      </c>
      <c r="E18" s="6">
        <v>216.63429999999997</v>
      </c>
      <c r="F18" s="1">
        <f>'Data Percobaan'!P18</f>
        <v>7.483629560337933E-2</v>
      </c>
      <c r="H18" s="5">
        <v>213.8</v>
      </c>
      <c r="I18" s="1"/>
      <c r="J18" s="1"/>
      <c r="K18" s="1"/>
      <c r="L18" s="1"/>
    </row>
    <row r="19" spans="1:12" x14ac:dyDescent="0.3">
      <c r="A19">
        <v>9</v>
      </c>
      <c r="C19" t="s">
        <v>7</v>
      </c>
      <c r="D19" s="5">
        <v>212.78</v>
      </c>
      <c r="E19" s="6">
        <v>216.95499999999998</v>
      </c>
      <c r="F19" s="1">
        <f>'Data Percobaan'!P19</f>
        <v>0.32060348892032381</v>
      </c>
      <c r="H19" s="5">
        <v>212.1</v>
      </c>
      <c r="I19" s="1"/>
      <c r="J19" s="1"/>
      <c r="K19" s="1"/>
      <c r="L19" s="1"/>
    </row>
    <row r="20" spans="1:12" x14ac:dyDescent="0.3">
      <c r="A20">
        <v>9.5</v>
      </c>
      <c r="C20" t="s">
        <v>7</v>
      </c>
      <c r="D20" s="5">
        <v>212.14</v>
      </c>
      <c r="E20" s="6">
        <v>217.81020000000001</v>
      </c>
      <c r="F20" s="1">
        <f>'Data Percobaan'!P20</f>
        <v>2.8275212064091556E-2</v>
      </c>
      <c r="H20" s="5">
        <v>212.2</v>
      </c>
      <c r="I20" s="1"/>
      <c r="J20" s="1"/>
      <c r="K20" s="1"/>
      <c r="L20" s="1"/>
    </row>
    <row r="21" spans="1:12" x14ac:dyDescent="0.3">
      <c r="A21">
        <v>10</v>
      </c>
      <c r="C21" t="s">
        <v>7</v>
      </c>
      <c r="D21" s="5">
        <v>211.93</v>
      </c>
      <c r="E21" s="6">
        <v>216.74119999999999</v>
      </c>
      <c r="F21" s="1">
        <f>'Data Percobaan'!P21</f>
        <v>0.12723845428839858</v>
      </c>
      <c r="H21" s="5">
        <v>212.2</v>
      </c>
      <c r="I21" s="1"/>
      <c r="J21" s="1"/>
      <c r="K21" s="1"/>
      <c r="L21" s="1"/>
    </row>
    <row r="22" spans="1:12" x14ac:dyDescent="0.3">
      <c r="A22">
        <v>0.5</v>
      </c>
      <c r="B22">
        <v>1</v>
      </c>
      <c r="C22" t="s">
        <v>1</v>
      </c>
      <c r="D22" s="5">
        <v>0.53</v>
      </c>
      <c r="E22" s="6">
        <v>0.54228849999999995</v>
      </c>
      <c r="F22" s="1">
        <f>'Data Percobaan'!Q2</f>
        <v>5.3571428571428621</v>
      </c>
      <c r="G22">
        <f>'Data Percobaan'!W2</f>
        <v>0.48</v>
      </c>
      <c r="H22" s="6">
        <v>0.56000000000000005</v>
      </c>
      <c r="I22" s="1">
        <f>100-AVERAGE(F22:F41)</f>
        <v>99.055741601797408</v>
      </c>
      <c r="J22" s="1">
        <f>100-((STDEV(G22:G31)/AVERAGE(G22:G31)*100))</f>
        <v>99.135989710336503</v>
      </c>
      <c r="K22" s="1">
        <f>AVERAGE(F22:F41)</f>
        <v>0.94425839820259816</v>
      </c>
      <c r="L22" s="1">
        <f>((STDEV(G22:G31)/AVERAGE(G22:G31)*100))</f>
        <v>0.86401028966349214</v>
      </c>
    </row>
    <row r="23" spans="1:12" x14ac:dyDescent="0.3">
      <c r="A23">
        <v>1</v>
      </c>
      <c r="B23">
        <v>2</v>
      </c>
      <c r="C23" t="s">
        <v>1</v>
      </c>
      <c r="D23" s="5">
        <v>0.52</v>
      </c>
      <c r="E23" s="6">
        <v>0.53377691999999999</v>
      </c>
      <c r="F23" s="1">
        <f>'Data Percobaan'!Q3</f>
        <v>3.7037037037037068</v>
      </c>
      <c r="G23">
        <f>'Data Percobaan'!W3</f>
        <v>0.48</v>
      </c>
      <c r="H23" s="6">
        <v>0.54</v>
      </c>
      <c r="I23" s="1"/>
      <c r="J23" s="1"/>
      <c r="K23" s="1"/>
      <c r="L23" s="1"/>
    </row>
    <row r="24" spans="1:12" x14ac:dyDescent="0.3">
      <c r="A24">
        <v>1.5</v>
      </c>
      <c r="B24">
        <v>3</v>
      </c>
      <c r="C24" t="s">
        <v>1</v>
      </c>
      <c r="D24" s="5">
        <v>0.52</v>
      </c>
      <c r="E24" s="6">
        <v>0.52952113000000001</v>
      </c>
      <c r="F24" s="1">
        <f>'Data Percobaan'!Q4</f>
        <v>1.8867924528301903</v>
      </c>
      <c r="G24">
        <f>'Data Percobaan'!W4</f>
        <v>0.49</v>
      </c>
      <c r="H24" s="6">
        <v>0.53</v>
      </c>
      <c r="I24" s="1"/>
      <c r="J24" s="1"/>
      <c r="K24" s="1"/>
      <c r="L24" s="1"/>
    </row>
    <row r="25" spans="1:12" x14ac:dyDescent="0.3">
      <c r="A25">
        <v>2</v>
      </c>
      <c r="B25">
        <v>4</v>
      </c>
      <c r="C25" t="s">
        <v>1</v>
      </c>
      <c r="D25" s="5">
        <v>0.52</v>
      </c>
      <c r="E25" s="6">
        <v>0.52526534000000003</v>
      </c>
      <c r="F25" s="1">
        <f>'Data Percobaan'!Q5</f>
        <v>1.8867924528301903</v>
      </c>
      <c r="G25">
        <f>'Data Percobaan'!W5</f>
        <v>0.49</v>
      </c>
      <c r="H25" s="6">
        <v>0.53</v>
      </c>
      <c r="I25" s="1"/>
      <c r="J25" s="1"/>
      <c r="K25" s="1"/>
      <c r="L25" s="1"/>
    </row>
    <row r="26" spans="1:12" x14ac:dyDescent="0.3">
      <c r="A26">
        <v>2.5</v>
      </c>
      <c r="B26">
        <v>5</v>
      </c>
      <c r="C26" t="s">
        <v>1</v>
      </c>
      <c r="D26" s="5">
        <v>0.52</v>
      </c>
      <c r="E26" s="6">
        <v>0.52100955000000004</v>
      </c>
      <c r="F26" s="1">
        <f>'Data Percobaan'!Q6</f>
        <v>0</v>
      </c>
      <c r="G26">
        <f>'Data Percobaan'!W6</f>
        <v>0.49</v>
      </c>
      <c r="H26" s="6">
        <v>0.52</v>
      </c>
      <c r="I26" s="1"/>
      <c r="J26" s="1"/>
      <c r="K26" s="1"/>
      <c r="L26" s="1"/>
    </row>
    <row r="27" spans="1:12" x14ac:dyDescent="0.3">
      <c r="A27">
        <v>3</v>
      </c>
      <c r="B27">
        <v>6</v>
      </c>
      <c r="C27" t="s">
        <v>1</v>
      </c>
      <c r="D27" s="5">
        <v>0.51</v>
      </c>
      <c r="E27" s="6">
        <v>0.51249796999999986</v>
      </c>
      <c r="F27" s="1">
        <f>'Data Percobaan'!Q7</f>
        <v>1.9230769230769247</v>
      </c>
      <c r="G27">
        <f>'Data Percobaan'!W7</f>
        <v>0.49</v>
      </c>
      <c r="H27" s="6">
        <v>0.52</v>
      </c>
      <c r="I27" s="1"/>
      <c r="J27" s="1"/>
      <c r="K27" s="1"/>
      <c r="L27" s="1"/>
    </row>
    <row r="28" spans="1:12" x14ac:dyDescent="0.3">
      <c r="A28">
        <v>3.5</v>
      </c>
      <c r="B28">
        <v>7</v>
      </c>
      <c r="C28" t="s">
        <v>1</v>
      </c>
      <c r="D28" s="5">
        <v>0.51</v>
      </c>
      <c r="E28" s="6">
        <v>0.51249796999999986</v>
      </c>
      <c r="F28" s="1">
        <f>'Data Percobaan'!Q8</f>
        <v>0</v>
      </c>
      <c r="G28">
        <f>'Data Percobaan'!W8</f>
        <v>0.49</v>
      </c>
      <c r="H28" s="6">
        <v>0.51</v>
      </c>
      <c r="I28" s="1"/>
      <c r="J28" s="1"/>
      <c r="K28" s="1"/>
      <c r="L28" s="1"/>
    </row>
    <row r="29" spans="1:12" x14ac:dyDescent="0.3">
      <c r="A29">
        <v>4</v>
      </c>
      <c r="B29">
        <v>8</v>
      </c>
      <c r="C29" t="s">
        <v>1</v>
      </c>
      <c r="D29" s="5">
        <v>0.51</v>
      </c>
      <c r="E29" s="6">
        <v>0.5039863899999999</v>
      </c>
      <c r="F29" s="1">
        <f>'Data Percobaan'!Q9</f>
        <v>0</v>
      </c>
      <c r="G29">
        <f>'Data Percobaan'!W9</f>
        <v>0.49</v>
      </c>
      <c r="H29" s="6">
        <v>0.51</v>
      </c>
      <c r="I29" s="1"/>
      <c r="J29" s="1"/>
      <c r="K29" s="1"/>
      <c r="L29" s="1"/>
    </row>
    <row r="30" spans="1:12" x14ac:dyDescent="0.3">
      <c r="A30">
        <v>4.5</v>
      </c>
      <c r="B30">
        <v>9</v>
      </c>
      <c r="C30" t="s">
        <v>1</v>
      </c>
      <c r="D30" s="5">
        <v>0.5</v>
      </c>
      <c r="E30" s="6">
        <v>0.5039863899999999</v>
      </c>
      <c r="F30" s="1">
        <f>'Data Percobaan'!Q10</f>
        <v>0</v>
      </c>
      <c r="G30">
        <f>'Data Percobaan'!W10</f>
        <v>0.49</v>
      </c>
      <c r="H30" s="6">
        <v>0.5</v>
      </c>
      <c r="I30" s="1"/>
      <c r="J30" s="1"/>
      <c r="K30" s="1"/>
      <c r="L30" s="1"/>
    </row>
    <row r="31" spans="1:12" x14ac:dyDescent="0.3">
      <c r="A31">
        <v>5</v>
      </c>
      <c r="B31">
        <v>10</v>
      </c>
      <c r="C31" t="s">
        <v>1</v>
      </c>
      <c r="D31" s="5">
        <v>0.5</v>
      </c>
      <c r="E31" s="6">
        <v>0.49973059999999997</v>
      </c>
      <c r="F31" s="1">
        <f>'Data Percobaan'!Q11</f>
        <v>0</v>
      </c>
      <c r="G31">
        <f>'Data Percobaan'!W11</f>
        <v>0.49</v>
      </c>
      <c r="H31" s="6">
        <v>0.5</v>
      </c>
      <c r="I31" s="1"/>
      <c r="J31" s="1"/>
      <c r="K31" s="1"/>
      <c r="L31" s="1"/>
    </row>
    <row r="32" spans="1:12" x14ac:dyDescent="0.3">
      <c r="A32">
        <v>5.5</v>
      </c>
      <c r="C32" t="s">
        <v>1</v>
      </c>
      <c r="D32" s="5">
        <v>0.49</v>
      </c>
      <c r="E32" s="6">
        <v>0.4912190199999999</v>
      </c>
      <c r="F32" s="1">
        <f>'Data Percobaan'!Q12</f>
        <v>2.0000000000000018</v>
      </c>
      <c r="H32" s="6">
        <v>0.5</v>
      </c>
      <c r="I32" s="1"/>
      <c r="J32" s="1"/>
      <c r="K32" s="1"/>
      <c r="L32" s="1"/>
    </row>
    <row r="33" spans="1:12" x14ac:dyDescent="0.3">
      <c r="A33">
        <v>6</v>
      </c>
      <c r="C33" t="s">
        <v>1</v>
      </c>
      <c r="D33" s="5">
        <v>0.49</v>
      </c>
      <c r="E33" s="6">
        <v>0.48696323000000002</v>
      </c>
      <c r="F33" s="1">
        <f>'Data Percobaan'!Q13</f>
        <v>0</v>
      </c>
      <c r="H33" s="6">
        <v>0.49</v>
      </c>
      <c r="I33" s="1"/>
      <c r="J33" s="1"/>
      <c r="K33" s="1"/>
      <c r="L33" s="1"/>
    </row>
    <row r="34" spans="1:12" x14ac:dyDescent="0.3">
      <c r="A34">
        <v>6.5</v>
      </c>
      <c r="C34" t="s">
        <v>1</v>
      </c>
      <c r="D34" s="5">
        <v>0.49</v>
      </c>
      <c r="E34" s="6">
        <v>0.48270744000000004</v>
      </c>
      <c r="F34" s="1">
        <f>'Data Percobaan'!Q14</f>
        <v>0</v>
      </c>
      <c r="H34" s="6">
        <v>0.49</v>
      </c>
      <c r="I34" s="1"/>
      <c r="J34" s="1"/>
      <c r="K34" s="1"/>
      <c r="L34" s="1"/>
    </row>
    <row r="35" spans="1:12" x14ac:dyDescent="0.3">
      <c r="A35">
        <v>7</v>
      </c>
      <c r="C35" t="s">
        <v>1</v>
      </c>
      <c r="D35" s="5">
        <v>0.49</v>
      </c>
      <c r="E35" s="6">
        <v>0.48270744000000004</v>
      </c>
      <c r="F35" s="1">
        <f>'Data Percobaan'!Q15</f>
        <v>0</v>
      </c>
      <c r="H35" s="6">
        <v>0.49</v>
      </c>
      <c r="I35" s="1"/>
      <c r="J35" s="1"/>
      <c r="K35" s="1"/>
      <c r="L35" s="1"/>
    </row>
    <row r="36" spans="1:12" x14ac:dyDescent="0.3">
      <c r="A36">
        <v>7.5</v>
      </c>
      <c r="C36" t="s">
        <v>1</v>
      </c>
      <c r="D36" s="5">
        <v>0.48</v>
      </c>
      <c r="E36" s="6">
        <v>0.47845165000000006</v>
      </c>
      <c r="F36" s="1">
        <f>'Data Percobaan'!Q16</f>
        <v>0</v>
      </c>
      <c r="H36" s="6">
        <v>0.48</v>
      </c>
      <c r="I36" s="1"/>
      <c r="J36" s="1"/>
      <c r="K36" s="1"/>
      <c r="L36" s="1"/>
    </row>
    <row r="37" spans="1:12" x14ac:dyDescent="0.3">
      <c r="A37">
        <v>8</v>
      </c>
      <c r="C37" t="s">
        <v>1</v>
      </c>
      <c r="D37" s="5">
        <v>0.48</v>
      </c>
      <c r="E37" s="6">
        <v>0.47419585999999997</v>
      </c>
      <c r="F37" s="1">
        <f>'Data Percobaan'!Q17</f>
        <v>0</v>
      </c>
      <c r="H37" s="6">
        <v>0.48</v>
      </c>
      <c r="I37" s="1"/>
      <c r="J37" s="1"/>
      <c r="K37" s="1"/>
      <c r="L37" s="1"/>
    </row>
    <row r="38" spans="1:12" x14ac:dyDescent="0.3">
      <c r="A38">
        <v>8.5</v>
      </c>
      <c r="C38" t="s">
        <v>1</v>
      </c>
      <c r="D38" s="5">
        <v>0.48</v>
      </c>
      <c r="E38" s="6">
        <v>0.46568428000000001</v>
      </c>
      <c r="F38" s="1">
        <f>'Data Percobaan'!Q18</f>
        <v>2.1276595744680873</v>
      </c>
      <c r="H38" s="6">
        <v>0.47</v>
      </c>
      <c r="I38" s="1"/>
      <c r="J38" s="1"/>
      <c r="K38" s="1"/>
      <c r="L38" s="1"/>
    </row>
    <row r="39" spans="1:12" x14ac:dyDescent="0.3">
      <c r="A39">
        <v>9</v>
      </c>
      <c r="C39" t="s">
        <v>1</v>
      </c>
      <c r="D39" s="5">
        <v>0.47</v>
      </c>
      <c r="E39" s="6">
        <v>0.46142849000000002</v>
      </c>
      <c r="F39" s="1">
        <f>'Data Percobaan'!Q19</f>
        <v>0</v>
      </c>
      <c r="H39" s="6">
        <v>0.47</v>
      </c>
      <c r="I39" s="1"/>
      <c r="J39" s="1"/>
      <c r="K39" s="1"/>
      <c r="L39" s="1"/>
    </row>
    <row r="40" spans="1:12" x14ac:dyDescent="0.3">
      <c r="A40">
        <v>9.5</v>
      </c>
      <c r="C40" t="s">
        <v>1</v>
      </c>
      <c r="D40" s="5">
        <v>0.47</v>
      </c>
      <c r="E40" s="6">
        <v>0.45717270000000004</v>
      </c>
      <c r="F40" s="1">
        <f>'Data Percobaan'!Q20</f>
        <v>0</v>
      </c>
      <c r="H40" s="6">
        <v>0.47</v>
      </c>
      <c r="I40" s="1"/>
      <c r="J40" s="1"/>
      <c r="K40" s="1"/>
      <c r="L40" s="1"/>
    </row>
    <row r="41" spans="1:12" x14ac:dyDescent="0.3">
      <c r="A41">
        <v>10</v>
      </c>
      <c r="C41" t="s">
        <v>1</v>
      </c>
      <c r="D41" s="5">
        <v>0.47</v>
      </c>
      <c r="E41" s="6">
        <v>0.45291690999999995</v>
      </c>
      <c r="F41" s="1">
        <f>'Data Percobaan'!Q21</f>
        <v>0</v>
      </c>
      <c r="H41" s="6">
        <v>0.47</v>
      </c>
      <c r="I41" s="1"/>
      <c r="J41" s="1"/>
      <c r="K41" s="1"/>
      <c r="L41" s="1"/>
    </row>
    <row r="42" spans="1:12" x14ac:dyDescent="0.3">
      <c r="A42">
        <v>0.5</v>
      </c>
      <c r="B42">
        <v>1</v>
      </c>
      <c r="C42" t="s">
        <v>8</v>
      </c>
      <c r="D42" s="5">
        <v>33.549999999999997</v>
      </c>
      <c r="E42" s="5">
        <v>48.25</v>
      </c>
      <c r="F42" s="1">
        <f>'Data Percobaan'!R2</f>
        <v>0.73964497041420119</v>
      </c>
      <c r="G42">
        <f>'Data Percobaan'!X2</f>
        <v>50.51</v>
      </c>
      <c r="H42" s="5">
        <v>33.799999999999997</v>
      </c>
      <c r="I42" s="1">
        <f>100-AVERAGE(F42:F61)</f>
        <v>95.714452498616595</v>
      </c>
      <c r="J42" s="1">
        <f>100-((STDEV(G42:G51)/AVERAGE(G42:G51)*100))</f>
        <v>99.676412322965831</v>
      </c>
      <c r="K42" s="1">
        <f>AVERAGE(F42:F61)</f>
        <v>4.2855475013834079</v>
      </c>
      <c r="L42" s="1">
        <f>((STDEV(G42:G51)/AVERAGE(G42:G51)*100))</f>
        <v>0.32358767703416369</v>
      </c>
    </row>
    <row r="43" spans="1:12" x14ac:dyDescent="0.3">
      <c r="A43">
        <v>1</v>
      </c>
      <c r="B43">
        <v>2</v>
      </c>
      <c r="C43" t="s">
        <v>8</v>
      </c>
      <c r="D43" s="5">
        <v>49.04</v>
      </c>
      <c r="E43" s="5">
        <v>63.81</v>
      </c>
      <c r="F43" s="1">
        <f>'Data Percobaan'!R3</f>
        <v>25.102040816326522</v>
      </c>
      <c r="G43">
        <f>'Data Percobaan'!X3</f>
        <v>50.51</v>
      </c>
      <c r="H43" s="6">
        <v>39.200000000000003</v>
      </c>
      <c r="I43" s="1"/>
      <c r="J43" s="1"/>
      <c r="K43" s="1"/>
      <c r="L43" s="1"/>
    </row>
    <row r="44" spans="1:12" x14ac:dyDescent="0.3">
      <c r="A44">
        <v>1.5</v>
      </c>
      <c r="B44">
        <v>3</v>
      </c>
      <c r="C44" t="s">
        <v>8</v>
      </c>
      <c r="D44" s="5">
        <v>61.99</v>
      </c>
      <c r="E44" s="5">
        <v>73.27</v>
      </c>
      <c r="F44" s="1">
        <f>'Data Percobaan'!R4</f>
        <v>2.9890453834115753</v>
      </c>
      <c r="G44">
        <f>'Data Percobaan'!X4</f>
        <v>50.45</v>
      </c>
      <c r="H44" s="6">
        <v>63.9</v>
      </c>
      <c r="I44" s="1"/>
      <c r="J44" s="1"/>
      <c r="K44" s="1"/>
      <c r="L44" s="1"/>
    </row>
    <row r="45" spans="1:12" x14ac:dyDescent="0.3">
      <c r="A45">
        <v>2</v>
      </c>
      <c r="B45">
        <v>4</v>
      </c>
      <c r="C45" t="s">
        <v>8</v>
      </c>
      <c r="D45" s="5">
        <v>71.22</v>
      </c>
      <c r="E45" s="5">
        <v>83.83</v>
      </c>
      <c r="F45" s="1">
        <f>'Data Percobaan'!R5</f>
        <v>7.8654592496765829</v>
      </c>
      <c r="G45">
        <f>'Data Percobaan'!X5</f>
        <v>50.49</v>
      </c>
      <c r="H45" s="6">
        <v>77.3</v>
      </c>
      <c r="I45" s="1"/>
      <c r="J45" s="1"/>
      <c r="K45" s="1"/>
      <c r="L45" s="1"/>
    </row>
    <row r="46" spans="1:12" x14ac:dyDescent="0.3">
      <c r="A46">
        <v>2.5</v>
      </c>
      <c r="B46">
        <v>5</v>
      </c>
      <c r="C46" t="s">
        <v>8</v>
      </c>
      <c r="D46" s="5">
        <v>77.86</v>
      </c>
      <c r="E46" s="5">
        <v>90.69</v>
      </c>
      <c r="F46" s="1">
        <f>'Data Percobaan'!R6</f>
        <v>8.1839622641509422</v>
      </c>
      <c r="G46">
        <f>'Data Percobaan'!X6</f>
        <v>50.3</v>
      </c>
      <c r="H46" s="6">
        <v>84.8</v>
      </c>
      <c r="I46" s="1"/>
      <c r="J46" s="1"/>
      <c r="K46" s="1"/>
      <c r="L46" s="1"/>
    </row>
    <row r="47" spans="1:12" x14ac:dyDescent="0.3">
      <c r="A47">
        <v>3</v>
      </c>
      <c r="B47">
        <v>6</v>
      </c>
      <c r="C47" t="s">
        <v>8</v>
      </c>
      <c r="D47" s="5">
        <v>82.51</v>
      </c>
      <c r="E47" s="5">
        <v>96.93</v>
      </c>
      <c r="F47" s="1">
        <f>'Data Percobaan'!R7</f>
        <v>7.6035834266517277</v>
      </c>
      <c r="G47">
        <f>'Data Percobaan'!X7</f>
        <v>50.33</v>
      </c>
      <c r="H47" s="6">
        <v>89.3</v>
      </c>
      <c r="I47" s="1"/>
      <c r="J47" s="1"/>
      <c r="K47" s="1"/>
      <c r="L47" s="1"/>
    </row>
    <row r="48" spans="1:12" x14ac:dyDescent="0.3">
      <c r="A48">
        <v>3.5</v>
      </c>
      <c r="B48">
        <v>7</v>
      </c>
      <c r="C48" t="s">
        <v>8</v>
      </c>
      <c r="D48" s="5">
        <v>86.22</v>
      </c>
      <c r="E48" s="5">
        <v>102.11</v>
      </c>
      <c r="F48" s="1">
        <f>'Data Percobaan'!R8</f>
        <v>5.976008724100331</v>
      </c>
      <c r="G48">
        <f>'Data Percobaan'!X8</f>
        <v>50.55</v>
      </c>
      <c r="H48" s="6">
        <v>91.7</v>
      </c>
      <c r="I48" s="1"/>
      <c r="J48" s="1"/>
      <c r="K48" s="1"/>
      <c r="L48" s="1"/>
    </row>
    <row r="49" spans="1:12" x14ac:dyDescent="0.3">
      <c r="A49">
        <v>4</v>
      </c>
      <c r="B49">
        <v>8</v>
      </c>
      <c r="C49" t="s">
        <v>8</v>
      </c>
      <c r="D49" s="5">
        <v>88.91</v>
      </c>
      <c r="E49" s="5">
        <v>106.73</v>
      </c>
      <c r="F49" s="1">
        <f>'Data Percobaan'!R9</f>
        <v>4.9090909090909127</v>
      </c>
      <c r="G49">
        <f>'Data Percobaan'!X9</f>
        <v>50.16</v>
      </c>
      <c r="H49" s="6">
        <v>93.5</v>
      </c>
      <c r="I49" s="1"/>
      <c r="J49" s="1"/>
      <c r="K49" s="1"/>
      <c r="L49" s="1"/>
    </row>
    <row r="50" spans="1:12" x14ac:dyDescent="0.3">
      <c r="A50">
        <v>4.5</v>
      </c>
      <c r="B50">
        <v>9</v>
      </c>
      <c r="C50" t="s">
        <v>8</v>
      </c>
      <c r="D50" s="5">
        <v>90.96</v>
      </c>
      <c r="E50" s="5">
        <v>110.39</v>
      </c>
      <c r="F50" s="1">
        <f>'Data Percobaan'!R10</f>
        <v>3.130990415335476</v>
      </c>
      <c r="G50">
        <f>'Data Percobaan'!X10</f>
        <v>50.14</v>
      </c>
      <c r="H50" s="6">
        <v>93.9</v>
      </c>
      <c r="I50" s="1"/>
      <c r="J50" s="1"/>
      <c r="K50" s="1"/>
      <c r="L50" s="1"/>
    </row>
    <row r="51" spans="1:12" x14ac:dyDescent="0.3">
      <c r="A51">
        <v>5</v>
      </c>
      <c r="B51">
        <v>10</v>
      </c>
      <c r="C51" t="s">
        <v>8</v>
      </c>
      <c r="D51" s="5">
        <v>92.5</v>
      </c>
      <c r="E51" s="5">
        <v>113.69</v>
      </c>
      <c r="F51" s="1">
        <f>'Data Percobaan'!R11</f>
        <v>1.8046709129511709</v>
      </c>
      <c r="G51">
        <f>'Data Percobaan'!X11</f>
        <v>50.16</v>
      </c>
      <c r="H51" s="6">
        <v>94.2</v>
      </c>
      <c r="I51" s="1"/>
      <c r="J51" s="1"/>
      <c r="K51" s="1"/>
      <c r="L51" s="1"/>
    </row>
    <row r="52" spans="1:12" x14ac:dyDescent="0.3">
      <c r="A52">
        <v>5.5</v>
      </c>
      <c r="C52" t="s">
        <v>8</v>
      </c>
      <c r="D52" s="5">
        <v>93.71</v>
      </c>
      <c r="E52" s="5">
        <v>116.37</v>
      </c>
      <c r="F52" s="1">
        <f>'Data Percobaan'!R12</f>
        <v>0.83597883597884259</v>
      </c>
      <c r="H52" s="6">
        <v>94.5</v>
      </c>
      <c r="I52" s="1"/>
      <c r="J52" s="1"/>
      <c r="K52" s="1"/>
      <c r="L52" s="1"/>
    </row>
    <row r="53" spans="1:12" x14ac:dyDescent="0.3">
      <c r="A53">
        <v>6</v>
      </c>
      <c r="C53" t="s">
        <v>8</v>
      </c>
      <c r="D53" s="5">
        <v>94.73</v>
      </c>
      <c r="E53" s="5">
        <v>119.65</v>
      </c>
      <c r="F53" s="1">
        <f>'Data Percobaan'!R13</f>
        <v>0.59811122770198655</v>
      </c>
      <c r="H53" s="6">
        <v>95.3</v>
      </c>
      <c r="I53" s="1"/>
      <c r="J53" s="1"/>
      <c r="K53" s="1"/>
      <c r="L53" s="1"/>
    </row>
    <row r="54" spans="1:12" x14ac:dyDescent="0.3">
      <c r="A54">
        <v>6.5</v>
      </c>
      <c r="C54" t="s">
        <v>8</v>
      </c>
      <c r="D54" s="5">
        <v>95.12</v>
      </c>
      <c r="E54" s="5">
        <v>121.03</v>
      </c>
      <c r="F54" s="1">
        <f>'Data Percobaan'!R14</f>
        <v>0.12631578947368902</v>
      </c>
      <c r="H54" s="6">
        <v>95</v>
      </c>
      <c r="I54" s="1"/>
      <c r="J54" s="1"/>
      <c r="K54" s="1"/>
      <c r="L54" s="1"/>
    </row>
    <row r="55" spans="1:12" x14ac:dyDescent="0.3">
      <c r="A55">
        <v>7</v>
      </c>
      <c r="C55" t="s">
        <v>8</v>
      </c>
      <c r="D55" s="5">
        <v>95.58</v>
      </c>
      <c r="E55" s="5">
        <v>122.91</v>
      </c>
      <c r="F55" s="1">
        <f>'Data Percobaan'!R15</f>
        <v>1.0359408033826683</v>
      </c>
      <c r="H55" s="6">
        <v>94.6</v>
      </c>
      <c r="I55" s="1"/>
      <c r="J55" s="1"/>
      <c r="K55" s="1"/>
      <c r="L55" s="1"/>
    </row>
    <row r="56" spans="1:12" x14ac:dyDescent="0.3">
      <c r="A56">
        <v>7.5</v>
      </c>
      <c r="C56" t="s">
        <v>8</v>
      </c>
      <c r="D56" s="5">
        <v>95.94</v>
      </c>
      <c r="E56" s="5">
        <v>124.35</v>
      </c>
      <c r="F56" s="1">
        <f>'Data Percobaan'!R16</f>
        <v>1.7391304347826093</v>
      </c>
      <c r="H56" s="6">
        <v>94.3</v>
      </c>
      <c r="I56" s="1"/>
      <c r="J56" s="1"/>
      <c r="K56" s="1"/>
      <c r="L56" s="1"/>
    </row>
    <row r="57" spans="1:12" x14ac:dyDescent="0.3">
      <c r="A57">
        <v>8</v>
      </c>
      <c r="C57" t="s">
        <v>8</v>
      </c>
      <c r="D57" s="5">
        <v>96.15</v>
      </c>
      <c r="E57" s="5">
        <v>124.33</v>
      </c>
      <c r="F57" s="1">
        <f>'Data Percobaan'!R17</f>
        <v>1.6384778012685108</v>
      </c>
      <c r="H57" s="6">
        <v>94.6</v>
      </c>
      <c r="I57" s="1"/>
      <c r="J57" s="1"/>
      <c r="K57" s="1"/>
      <c r="L57" s="1"/>
    </row>
    <row r="58" spans="1:12" x14ac:dyDescent="0.3">
      <c r="A58">
        <v>8.5</v>
      </c>
      <c r="C58" t="s">
        <v>8</v>
      </c>
      <c r="D58" s="5">
        <v>96.12</v>
      </c>
      <c r="E58" s="5">
        <v>126.47</v>
      </c>
      <c r="F58" s="1">
        <f>'Data Percobaan'!R18</f>
        <v>2.0382165605095559</v>
      </c>
      <c r="H58" s="6">
        <v>94.2</v>
      </c>
      <c r="I58" s="1"/>
      <c r="J58" s="1"/>
      <c r="K58" s="1"/>
      <c r="L58" s="1"/>
    </row>
    <row r="59" spans="1:12" x14ac:dyDescent="0.3">
      <c r="A59">
        <v>9</v>
      </c>
      <c r="C59" t="s">
        <v>8</v>
      </c>
      <c r="D59" s="5">
        <v>96.24</v>
      </c>
      <c r="E59" s="5">
        <v>127.41</v>
      </c>
      <c r="F59" s="1">
        <f>'Data Percobaan'!R19</f>
        <v>2.8205128205128212</v>
      </c>
      <c r="H59" s="6">
        <v>93.6</v>
      </c>
      <c r="I59" s="1"/>
      <c r="J59" s="1"/>
      <c r="K59" s="1"/>
      <c r="L59" s="1"/>
    </row>
    <row r="60" spans="1:12" x14ac:dyDescent="0.3">
      <c r="A60">
        <v>9.5</v>
      </c>
      <c r="C60" t="s">
        <v>8</v>
      </c>
      <c r="D60" s="5">
        <v>96.3</v>
      </c>
      <c r="E60" s="5">
        <v>128.01</v>
      </c>
      <c r="F60" s="1">
        <f>'Data Percobaan'!R20</f>
        <v>3.3261802575107233</v>
      </c>
      <c r="H60" s="6">
        <v>93.2</v>
      </c>
      <c r="I60" s="1"/>
      <c r="J60" s="1"/>
      <c r="K60" s="1"/>
      <c r="L60" s="1"/>
    </row>
    <row r="61" spans="1:12" x14ac:dyDescent="0.3">
      <c r="A61">
        <v>10</v>
      </c>
      <c r="C61" t="s">
        <v>8</v>
      </c>
      <c r="D61" s="5">
        <v>96.33</v>
      </c>
      <c r="E61" s="5">
        <v>128.49</v>
      </c>
      <c r="F61" s="1">
        <f>'Data Percobaan'!R21</f>
        <v>3.2475884244373003</v>
      </c>
      <c r="H61" s="6">
        <v>93.3</v>
      </c>
      <c r="I61" s="1"/>
      <c r="J61" s="1"/>
      <c r="K61" s="1"/>
      <c r="L61" s="1"/>
    </row>
    <row r="62" spans="1:12" x14ac:dyDescent="0.3">
      <c r="A62">
        <v>0.5</v>
      </c>
      <c r="B62">
        <v>1</v>
      </c>
      <c r="C62" t="s">
        <v>9</v>
      </c>
      <c r="D62" s="6">
        <v>32.1</v>
      </c>
      <c r="E62" s="5">
        <v>32.200000000000003</v>
      </c>
      <c r="F62" s="1">
        <f>'Data Percobaan'!S2</f>
        <v>0.31250000000000444</v>
      </c>
      <c r="G62">
        <f>'Data Percobaan'!Y2</f>
        <v>33.1</v>
      </c>
      <c r="H62" s="6">
        <v>32</v>
      </c>
      <c r="I62" s="1">
        <f>100-AVERAGE(F62:F81)</f>
        <v>98.535743263316789</v>
      </c>
      <c r="J62" s="1">
        <f>100-((STDEV(G62:G71)/AVERAGE(G62:G71)*100))</f>
        <v>99.722207804270653</v>
      </c>
      <c r="K62" s="1">
        <f>AVERAGE(F62:F81)</f>
        <v>1.464256736683208</v>
      </c>
      <c r="L62" s="1">
        <f>((STDEV(G62:G71)/AVERAGE(G62:G71)*100))</f>
        <v>0.27779219572935138</v>
      </c>
    </row>
    <row r="63" spans="1:12" x14ac:dyDescent="0.3">
      <c r="A63">
        <v>1</v>
      </c>
      <c r="B63">
        <v>2</v>
      </c>
      <c r="C63" t="s">
        <v>9</v>
      </c>
      <c r="D63" s="6">
        <v>32.5</v>
      </c>
      <c r="E63" s="5">
        <v>32.4</v>
      </c>
      <c r="F63" s="1">
        <f>'Data Percobaan'!S3</f>
        <v>1.5625</v>
      </c>
      <c r="G63">
        <f>'Data Percobaan'!Y3</f>
        <v>33.200000000000003</v>
      </c>
      <c r="H63" s="6">
        <v>32</v>
      </c>
      <c r="I63" s="1"/>
      <c r="J63" s="1"/>
      <c r="K63" s="1"/>
      <c r="L63" s="1"/>
    </row>
    <row r="64" spans="1:12" x14ac:dyDescent="0.3">
      <c r="A64">
        <v>1.5</v>
      </c>
      <c r="B64">
        <v>3</v>
      </c>
      <c r="C64" t="s">
        <v>9</v>
      </c>
      <c r="D64" s="6">
        <v>32.9</v>
      </c>
      <c r="E64" s="5">
        <v>32.6</v>
      </c>
      <c r="F64" s="1">
        <f>'Data Percobaan'!S4</f>
        <v>0.30303030303030731</v>
      </c>
      <c r="G64">
        <f>'Data Percobaan'!Y4</f>
        <v>33.1</v>
      </c>
      <c r="H64" s="6">
        <v>33</v>
      </c>
      <c r="I64" s="1"/>
      <c r="J64" s="1"/>
      <c r="K64" s="1"/>
      <c r="L64" s="1"/>
    </row>
    <row r="65" spans="1:12" x14ac:dyDescent="0.3">
      <c r="A65">
        <v>2</v>
      </c>
      <c r="B65">
        <v>4</v>
      </c>
      <c r="C65" t="s">
        <v>9</v>
      </c>
      <c r="D65" s="6">
        <v>33.4</v>
      </c>
      <c r="E65" s="5">
        <v>32.9</v>
      </c>
      <c r="F65" s="1">
        <f>'Data Percobaan'!S5</f>
        <v>1.2121212121212077</v>
      </c>
      <c r="G65">
        <f>'Data Percobaan'!Y5</f>
        <v>33.200000000000003</v>
      </c>
      <c r="H65" s="6">
        <v>33</v>
      </c>
      <c r="I65" s="1"/>
      <c r="J65" s="1"/>
      <c r="K65" s="1"/>
      <c r="L65" s="1"/>
    </row>
    <row r="66" spans="1:12" x14ac:dyDescent="0.3">
      <c r="A66">
        <v>2.5</v>
      </c>
      <c r="B66">
        <v>5</v>
      </c>
      <c r="C66" t="s">
        <v>9</v>
      </c>
      <c r="D66" s="6">
        <v>33.9</v>
      </c>
      <c r="E66" s="5">
        <v>33.200000000000003</v>
      </c>
      <c r="F66" s="1">
        <f>'Data Percobaan'!S6</f>
        <v>0.2941176470588277</v>
      </c>
      <c r="G66">
        <f>'Data Percobaan'!Y6</f>
        <v>33</v>
      </c>
      <c r="H66" s="6">
        <v>34</v>
      </c>
      <c r="I66" s="1"/>
      <c r="J66" s="1"/>
      <c r="K66" s="1"/>
      <c r="L66" s="1"/>
    </row>
    <row r="67" spans="1:12" x14ac:dyDescent="0.3">
      <c r="A67">
        <v>3</v>
      </c>
      <c r="B67">
        <v>6</v>
      </c>
      <c r="C67" t="s">
        <v>9</v>
      </c>
      <c r="D67" s="6">
        <v>34.4</v>
      </c>
      <c r="E67" s="5">
        <v>33.6</v>
      </c>
      <c r="F67" s="1">
        <f>'Data Percobaan'!S7</f>
        <v>1.1764705882352899</v>
      </c>
      <c r="G67">
        <f>'Data Percobaan'!Y7</f>
        <v>33.1</v>
      </c>
      <c r="H67" s="6">
        <v>34</v>
      </c>
      <c r="I67" s="1"/>
      <c r="J67" s="1"/>
      <c r="K67" s="1"/>
      <c r="L67" s="1"/>
    </row>
    <row r="68" spans="1:12" x14ac:dyDescent="0.3">
      <c r="A68">
        <v>3.5</v>
      </c>
      <c r="B68">
        <v>7</v>
      </c>
      <c r="C68" t="s">
        <v>9</v>
      </c>
      <c r="D68" s="6">
        <v>34.799999999999997</v>
      </c>
      <c r="E68" s="5">
        <v>34</v>
      </c>
      <c r="F68" s="1">
        <f>'Data Percobaan'!S8</f>
        <v>2.3529411764705799</v>
      </c>
      <c r="G68">
        <f>'Data Percobaan'!Y8</f>
        <v>33.1</v>
      </c>
      <c r="H68" s="6">
        <v>34</v>
      </c>
      <c r="I68" s="1"/>
      <c r="J68" s="1"/>
      <c r="K68" s="1"/>
      <c r="L68" s="1"/>
    </row>
    <row r="69" spans="1:12" x14ac:dyDescent="0.3">
      <c r="A69">
        <v>4</v>
      </c>
      <c r="B69">
        <v>8</v>
      </c>
      <c r="C69" t="s">
        <v>9</v>
      </c>
      <c r="D69" s="6">
        <v>35.200000000000003</v>
      </c>
      <c r="E69" s="5">
        <v>34.4</v>
      </c>
      <c r="F69" s="1">
        <f>'Data Percobaan'!S9</f>
        <v>3.5294117647058907</v>
      </c>
      <c r="G69">
        <f>'Data Percobaan'!Y9</f>
        <v>33.1</v>
      </c>
      <c r="H69" s="6">
        <v>34</v>
      </c>
      <c r="I69" s="1"/>
      <c r="J69" s="1"/>
      <c r="K69" s="1"/>
      <c r="L69" s="1"/>
    </row>
    <row r="70" spans="1:12" x14ac:dyDescent="0.3">
      <c r="A70">
        <v>4.5</v>
      </c>
      <c r="B70">
        <v>9</v>
      </c>
      <c r="C70" t="s">
        <v>9</v>
      </c>
      <c r="D70" s="6">
        <v>35.5</v>
      </c>
      <c r="E70" s="5">
        <v>34.9</v>
      </c>
      <c r="F70" s="1">
        <f>'Data Percobaan'!S10</f>
        <v>1.4285714285714286</v>
      </c>
      <c r="G70">
        <f>'Data Percobaan'!Y10</f>
        <v>32.9</v>
      </c>
      <c r="H70" s="6">
        <v>35</v>
      </c>
      <c r="I70" s="1"/>
      <c r="J70" s="1"/>
      <c r="K70" s="1"/>
      <c r="L70" s="1"/>
    </row>
    <row r="71" spans="1:12" x14ac:dyDescent="0.3">
      <c r="A71">
        <v>5</v>
      </c>
      <c r="B71">
        <v>10</v>
      </c>
      <c r="C71" t="s">
        <v>9</v>
      </c>
      <c r="D71" s="6">
        <v>35.9</v>
      </c>
      <c r="E71" s="5">
        <v>35.4</v>
      </c>
      <c r="F71" s="1">
        <f>'Data Percobaan'!S11</f>
        <v>2.5714285714285672</v>
      </c>
      <c r="G71">
        <f>'Data Percobaan'!Y11</f>
        <v>33</v>
      </c>
      <c r="H71" s="6">
        <v>35</v>
      </c>
      <c r="I71" s="1"/>
      <c r="J71" s="1"/>
      <c r="K71" s="1"/>
      <c r="L71" s="1"/>
    </row>
    <row r="72" spans="1:12" x14ac:dyDescent="0.3">
      <c r="A72">
        <v>5.5</v>
      </c>
      <c r="C72" t="s">
        <v>9</v>
      </c>
      <c r="D72" s="6">
        <v>36.1</v>
      </c>
      <c r="E72" s="5">
        <v>35.9</v>
      </c>
      <c r="F72" s="1">
        <f>'Data Percobaan'!S12</f>
        <v>0.27777777777778173</v>
      </c>
      <c r="H72" s="6">
        <v>36</v>
      </c>
      <c r="I72" s="1"/>
      <c r="J72" s="1"/>
      <c r="K72" s="1"/>
      <c r="L72" s="1"/>
    </row>
    <row r="73" spans="1:12" x14ac:dyDescent="0.3">
      <c r="A73">
        <v>6</v>
      </c>
      <c r="C73" t="s">
        <v>9</v>
      </c>
      <c r="D73" s="6">
        <v>36.4</v>
      </c>
      <c r="E73" s="5">
        <v>36.4</v>
      </c>
      <c r="F73" s="1">
        <f>'Data Percobaan'!S13</f>
        <v>1.1111111111111072</v>
      </c>
      <c r="H73" s="6">
        <v>36</v>
      </c>
      <c r="I73" s="1"/>
      <c r="J73" s="1"/>
      <c r="K73" s="1"/>
      <c r="L73" s="1"/>
    </row>
    <row r="74" spans="1:12" x14ac:dyDescent="0.3">
      <c r="A74">
        <v>6.5</v>
      </c>
      <c r="C74" t="s">
        <v>9</v>
      </c>
      <c r="D74" s="6">
        <v>36.6</v>
      </c>
      <c r="E74" s="5">
        <v>36.9</v>
      </c>
      <c r="F74" s="1">
        <f>'Data Percobaan'!S14</f>
        <v>1.6666666666666705</v>
      </c>
      <c r="H74" s="6">
        <v>36</v>
      </c>
      <c r="I74" s="1"/>
      <c r="J74" s="1"/>
      <c r="K74" s="1"/>
      <c r="L74" s="1"/>
    </row>
    <row r="75" spans="1:12" x14ac:dyDescent="0.3">
      <c r="A75">
        <v>7</v>
      </c>
      <c r="C75" t="s">
        <v>9</v>
      </c>
      <c r="D75" s="6">
        <v>36.799999999999997</v>
      </c>
      <c r="E75" s="5">
        <v>37.4</v>
      </c>
      <c r="F75" s="1">
        <f>'Data Percobaan'!S15</f>
        <v>2.2222222222222143</v>
      </c>
      <c r="H75" s="6">
        <v>36</v>
      </c>
      <c r="I75" s="1"/>
      <c r="J75" s="1"/>
      <c r="K75" s="1"/>
      <c r="L75" s="1"/>
    </row>
    <row r="76" spans="1:12" x14ac:dyDescent="0.3">
      <c r="A76">
        <v>7.5</v>
      </c>
      <c r="C76" t="s">
        <v>9</v>
      </c>
      <c r="D76" s="6">
        <v>37</v>
      </c>
      <c r="E76" s="5">
        <v>37.799999999999997</v>
      </c>
      <c r="F76" s="1">
        <f>'Data Percobaan'!S16</f>
        <v>2.7777777777777777</v>
      </c>
      <c r="H76" s="6">
        <v>36</v>
      </c>
      <c r="I76" s="1"/>
      <c r="J76" s="1"/>
      <c r="K76" s="1"/>
      <c r="L76" s="1"/>
    </row>
    <row r="77" spans="1:12" x14ac:dyDescent="0.3">
      <c r="A77">
        <v>8</v>
      </c>
      <c r="C77" t="s">
        <v>9</v>
      </c>
      <c r="D77" s="6">
        <v>37.200000000000003</v>
      </c>
      <c r="E77" s="5">
        <v>38.4</v>
      </c>
      <c r="F77" s="1">
        <f>'Data Percobaan'!S17</f>
        <v>0.54054054054054823</v>
      </c>
      <c r="H77" s="6">
        <v>37</v>
      </c>
      <c r="I77" s="1"/>
      <c r="J77" s="1"/>
      <c r="K77" s="1"/>
      <c r="L77" s="1"/>
    </row>
    <row r="78" spans="1:12" x14ac:dyDescent="0.3">
      <c r="A78">
        <v>8.5</v>
      </c>
      <c r="C78" t="s">
        <v>9</v>
      </c>
      <c r="D78" s="6">
        <v>37.4</v>
      </c>
      <c r="E78" s="5">
        <v>38.799999999999997</v>
      </c>
      <c r="F78" s="1">
        <f>'Data Percobaan'!S18</f>
        <v>1.0810810810810774</v>
      </c>
      <c r="H78" s="6">
        <v>37</v>
      </c>
      <c r="I78" s="1"/>
      <c r="J78" s="1"/>
      <c r="K78" s="1"/>
      <c r="L78" s="1"/>
    </row>
    <row r="79" spans="1:12" x14ac:dyDescent="0.3">
      <c r="A79">
        <v>9</v>
      </c>
      <c r="C79" t="s">
        <v>9</v>
      </c>
      <c r="D79" s="6">
        <v>37.5</v>
      </c>
      <c r="E79" s="5">
        <v>39.299999999999997</v>
      </c>
      <c r="F79" s="1">
        <f>'Data Percobaan'!S19</f>
        <v>1.3513513513513513</v>
      </c>
      <c r="H79" s="6">
        <v>37</v>
      </c>
      <c r="I79" s="1"/>
      <c r="J79" s="1"/>
      <c r="K79" s="1"/>
      <c r="L79" s="1"/>
    </row>
    <row r="80" spans="1:12" x14ac:dyDescent="0.3">
      <c r="A80">
        <v>9.5</v>
      </c>
      <c r="C80" t="s">
        <v>9</v>
      </c>
      <c r="D80" s="6">
        <v>37.6</v>
      </c>
      <c r="E80" s="5">
        <v>39.700000000000003</v>
      </c>
      <c r="F80" s="1">
        <f>'Data Percobaan'!S20</f>
        <v>1.6216216216216255</v>
      </c>
      <c r="H80" s="6">
        <v>37</v>
      </c>
      <c r="I80" s="1"/>
      <c r="J80" s="1"/>
      <c r="K80" s="1"/>
      <c r="L80" s="1"/>
    </row>
    <row r="81" spans="1:12" x14ac:dyDescent="0.3">
      <c r="A81">
        <v>10</v>
      </c>
      <c r="C81" t="s">
        <v>9</v>
      </c>
      <c r="D81" s="6">
        <v>37.700000000000003</v>
      </c>
      <c r="E81" s="5">
        <v>40.200000000000003</v>
      </c>
      <c r="F81" s="1">
        <f>'Data Percobaan'!S21</f>
        <v>1.8918918918918997</v>
      </c>
      <c r="H81" s="6">
        <v>37</v>
      </c>
      <c r="I81" s="1"/>
      <c r="J81" s="1"/>
      <c r="K81" s="1"/>
      <c r="L81" s="1"/>
    </row>
    <row r="82" spans="1:12" x14ac:dyDescent="0.3">
      <c r="A82">
        <v>0.5</v>
      </c>
      <c r="B82">
        <v>1</v>
      </c>
      <c r="C82" t="s">
        <v>10</v>
      </c>
      <c r="D82" s="6">
        <v>66.25</v>
      </c>
      <c r="E82" s="5">
        <v>62</v>
      </c>
      <c r="F82" s="1">
        <f>'Data Percobaan'!T2</f>
        <v>1.1194029850746268</v>
      </c>
      <c r="G82">
        <f>'Data Percobaan'!Z2</f>
        <v>77.8</v>
      </c>
      <c r="H82" s="6">
        <v>67</v>
      </c>
      <c r="I82" s="1">
        <f>100-AVERAGE(F82:F101)</f>
        <v>98.662871053434216</v>
      </c>
      <c r="J82" s="1">
        <f>100-((STDEV(G82:G91)/AVERAGE(G82:G91)*100))</f>
        <v>99.727182615124548</v>
      </c>
      <c r="K82" s="1">
        <f>AVERAGE(F82:F101)</f>
        <v>1.337128946565779</v>
      </c>
      <c r="L82" s="1">
        <f>((STDEV(G82:G91)/AVERAGE(G82:G91)*100))</f>
        <v>0.27281738487545132</v>
      </c>
    </row>
    <row r="83" spans="1:12" x14ac:dyDescent="0.3">
      <c r="A83">
        <v>1</v>
      </c>
      <c r="B83">
        <v>2</v>
      </c>
      <c r="C83" t="s">
        <v>10</v>
      </c>
      <c r="D83" s="6">
        <v>65.150000000000006</v>
      </c>
      <c r="E83" s="5">
        <v>61</v>
      </c>
      <c r="F83" s="1">
        <f>'Data Percobaan'!T3</f>
        <v>2.7611940298507376</v>
      </c>
      <c r="G83">
        <f>'Data Percobaan'!Z3</f>
        <v>77.599999999999994</v>
      </c>
      <c r="H83" s="6">
        <v>67</v>
      </c>
      <c r="I83" s="1"/>
      <c r="J83" s="1"/>
      <c r="K83" s="1"/>
      <c r="L83" s="1"/>
    </row>
    <row r="84" spans="1:12" x14ac:dyDescent="0.3">
      <c r="A84">
        <v>1.5</v>
      </c>
      <c r="B84">
        <v>3</v>
      </c>
      <c r="C84" t="s">
        <v>10</v>
      </c>
      <c r="D84" s="6">
        <v>65.84</v>
      </c>
      <c r="E84" s="5">
        <v>58</v>
      </c>
      <c r="F84" s="1">
        <f>'Data Percobaan'!T4</f>
        <v>0.24242424242423727</v>
      </c>
      <c r="G84">
        <f>'Data Percobaan'!Z4</f>
        <v>77.8</v>
      </c>
      <c r="H84" s="6">
        <v>66</v>
      </c>
      <c r="I84" s="1"/>
      <c r="J84" s="1"/>
      <c r="K84" s="1"/>
      <c r="L84" s="1"/>
    </row>
    <row r="85" spans="1:12" x14ac:dyDescent="0.3">
      <c r="A85">
        <v>2</v>
      </c>
      <c r="B85">
        <v>4</v>
      </c>
      <c r="C85" t="s">
        <v>10</v>
      </c>
      <c r="D85" s="6">
        <v>64.760000000000005</v>
      </c>
      <c r="E85" s="5">
        <v>55</v>
      </c>
      <c r="F85" s="1">
        <f>'Data Percobaan'!T5</f>
        <v>1.8787878787878711</v>
      </c>
      <c r="G85">
        <f>'Data Percobaan'!Z5</f>
        <v>77.7</v>
      </c>
      <c r="H85" s="6">
        <v>66</v>
      </c>
      <c r="I85" s="1"/>
      <c r="J85" s="1"/>
      <c r="K85" s="1"/>
      <c r="L85" s="1"/>
    </row>
    <row r="86" spans="1:12" x14ac:dyDescent="0.3">
      <c r="A86">
        <v>2.5</v>
      </c>
      <c r="B86">
        <v>5</v>
      </c>
      <c r="C86" t="s">
        <v>10</v>
      </c>
      <c r="D86" s="6">
        <v>63.96</v>
      </c>
      <c r="E86" s="5">
        <v>48</v>
      </c>
      <c r="F86" s="1">
        <f>'Data Percobaan'!T6</f>
        <v>1.5999999999999988</v>
      </c>
      <c r="G86">
        <f>'Data Percobaan'!Z6</f>
        <v>77.5</v>
      </c>
      <c r="H86" s="6">
        <v>65</v>
      </c>
      <c r="I86" s="1"/>
      <c r="J86" s="1"/>
      <c r="K86" s="1"/>
      <c r="L86" s="1"/>
    </row>
    <row r="87" spans="1:12" x14ac:dyDescent="0.3">
      <c r="A87">
        <v>3</v>
      </c>
      <c r="B87">
        <v>6</v>
      </c>
      <c r="C87" t="s">
        <v>10</v>
      </c>
      <c r="D87" s="6">
        <v>61.49</v>
      </c>
      <c r="E87" s="5">
        <v>42</v>
      </c>
      <c r="F87" s="1">
        <f>'Data Percobaan'!T7</f>
        <v>3.9218749999999969</v>
      </c>
      <c r="G87">
        <f>'Data Percobaan'!Z7</f>
        <v>77.8</v>
      </c>
      <c r="H87" s="6">
        <v>64</v>
      </c>
      <c r="I87" s="1"/>
      <c r="J87" s="1"/>
      <c r="K87" s="1"/>
      <c r="L87" s="1"/>
    </row>
    <row r="88" spans="1:12" x14ac:dyDescent="0.3">
      <c r="A88">
        <v>3.5</v>
      </c>
      <c r="B88">
        <v>7</v>
      </c>
      <c r="C88" t="s">
        <v>10</v>
      </c>
      <c r="D88" s="6">
        <v>61.39</v>
      </c>
      <c r="E88" s="5">
        <v>35</v>
      </c>
      <c r="F88" s="1">
        <f>'Data Percobaan'!T8</f>
        <v>2.5555555555555545</v>
      </c>
      <c r="G88">
        <f>'Data Percobaan'!Z8</f>
        <v>77.8</v>
      </c>
      <c r="H88" s="6">
        <v>63</v>
      </c>
      <c r="I88" s="1"/>
      <c r="J88" s="1"/>
      <c r="K88" s="1"/>
      <c r="L88" s="1"/>
    </row>
    <row r="89" spans="1:12" x14ac:dyDescent="0.3">
      <c r="A89">
        <v>4</v>
      </c>
      <c r="B89">
        <v>8</v>
      </c>
      <c r="C89" t="s">
        <v>10</v>
      </c>
      <c r="D89" s="6">
        <v>60.6</v>
      </c>
      <c r="E89" s="5">
        <v>32</v>
      </c>
      <c r="F89" s="1">
        <f>'Data Percobaan'!T9</f>
        <v>2.2580645161290303</v>
      </c>
      <c r="G89">
        <f>'Data Percobaan'!Z9</f>
        <v>77.900000000000006</v>
      </c>
      <c r="H89" s="6">
        <v>62</v>
      </c>
      <c r="I89" s="1"/>
      <c r="J89" s="1"/>
      <c r="K89" s="1"/>
      <c r="L89" s="1"/>
    </row>
    <row r="90" spans="1:12" x14ac:dyDescent="0.3">
      <c r="A90">
        <v>4.5</v>
      </c>
      <c r="B90">
        <v>9</v>
      </c>
      <c r="C90" t="s">
        <v>10</v>
      </c>
      <c r="D90" s="6">
        <v>59.71</v>
      </c>
      <c r="E90" s="5">
        <v>30</v>
      </c>
      <c r="F90" s="1">
        <f>'Data Percobaan'!T10</f>
        <v>0.48333333333333189</v>
      </c>
      <c r="G90">
        <f>'Data Percobaan'!Z10</f>
        <v>77.2</v>
      </c>
      <c r="H90" s="6">
        <v>60</v>
      </c>
      <c r="I90" s="1"/>
      <c r="J90" s="1"/>
      <c r="K90" s="1"/>
      <c r="L90" s="1"/>
    </row>
    <row r="91" spans="1:12" x14ac:dyDescent="0.3">
      <c r="A91">
        <v>5</v>
      </c>
      <c r="B91">
        <v>10</v>
      </c>
      <c r="C91" t="s">
        <v>10</v>
      </c>
      <c r="D91" s="6">
        <v>58.23</v>
      </c>
      <c r="E91" s="5">
        <v>30</v>
      </c>
      <c r="F91" s="1">
        <f>'Data Percobaan'!T11</f>
        <v>1.305084745762717</v>
      </c>
      <c r="G91">
        <f>'Data Percobaan'!Z11</f>
        <v>77.5</v>
      </c>
      <c r="H91" s="6">
        <v>59</v>
      </c>
      <c r="I91" s="1"/>
      <c r="J91" s="1"/>
      <c r="K91" s="1"/>
      <c r="L91" s="1"/>
    </row>
    <row r="92" spans="1:12" x14ac:dyDescent="0.3">
      <c r="A92">
        <v>5.5</v>
      </c>
      <c r="C92" t="s">
        <v>10</v>
      </c>
      <c r="D92" s="6">
        <v>57.83</v>
      </c>
      <c r="E92" s="5">
        <v>30</v>
      </c>
      <c r="F92" s="1">
        <f>'Data Percobaan'!T12</f>
        <v>0.29310344827586504</v>
      </c>
      <c r="H92" s="6">
        <v>58</v>
      </c>
      <c r="I92" s="1"/>
      <c r="J92" s="1"/>
      <c r="K92" s="1"/>
      <c r="L92" s="1"/>
    </row>
    <row r="93" spans="1:12" x14ac:dyDescent="0.3">
      <c r="A93">
        <v>6</v>
      </c>
      <c r="C93" t="s">
        <v>10</v>
      </c>
      <c r="D93" s="6">
        <v>57.14</v>
      </c>
      <c r="E93" s="5">
        <v>30</v>
      </c>
      <c r="F93" s="1">
        <f>'Data Percobaan'!T13</f>
        <v>0.24561403508772031</v>
      </c>
      <c r="H93" s="6">
        <v>57</v>
      </c>
      <c r="I93" s="1"/>
      <c r="J93" s="1"/>
      <c r="K93" s="1"/>
      <c r="L93" s="1"/>
    </row>
    <row r="94" spans="1:12" x14ac:dyDescent="0.3">
      <c r="A94">
        <v>6.5</v>
      </c>
      <c r="C94" t="s">
        <v>10</v>
      </c>
      <c r="D94" s="6">
        <v>56.25</v>
      </c>
      <c r="E94" s="5">
        <v>30</v>
      </c>
      <c r="F94" s="1">
        <f>'Data Percobaan'!T14</f>
        <v>1.3157894736842104</v>
      </c>
      <c r="H94" s="6">
        <v>57</v>
      </c>
      <c r="I94" s="1"/>
      <c r="J94" s="1"/>
      <c r="K94" s="1"/>
      <c r="L94" s="1"/>
    </row>
    <row r="95" spans="1:12" x14ac:dyDescent="0.3">
      <c r="A95">
        <v>7</v>
      </c>
      <c r="C95" t="s">
        <v>10</v>
      </c>
      <c r="D95" s="6">
        <v>55.85</v>
      </c>
      <c r="E95" s="5">
        <v>30</v>
      </c>
      <c r="F95" s="1">
        <f>'Data Percobaan'!T15</f>
        <v>0.2678571428571403</v>
      </c>
      <c r="H95" s="6">
        <v>56</v>
      </c>
      <c r="I95" s="1"/>
      <c r="J95" s="1"/>
      <c r="K95" s="1"/>
      <c r="L95" s="1"/>
    </row>
    <row r="96" spans="1:12" x14ac:dyDescent="0.3">
      <c r="A96">
        <v>7.5</v>
      </c>
      <c r="C96" t="s">
        <v>10</v>
      </c>
      <c r="D96" s="6">
        <v>55.36</v>
      </c>
      <c r="E96" s="5">
        <v>29</v>
      </c>
      <c r="F96" s="1">
        <f>'Data Percobaan'!T16</f>
        <v>1.1428571428571439</v>
      </c>
      <c r="H96" s="6">
        <v>56</v>
      </c>
      <c r="I96" s="1"/>
      <c r="J96" s="1"/>
      <c r="K96" s="1"/>
      <c r="L96" s="1"/>
    </row>
    <row r="97" spans="1:12" x14ac:dyDescent="0.3">
      <c r="A97">
        <v>8</v>
      </c>
      <c r="C97" t="s">
        <v>10</v>
      </c>
      <c r="D97" s="6">
        <v>55.06</v>
      </c>
      <c r="E97" s="5">
        <v>29</v>
      </c>
      <c r="F97" s="1">
        <f>'Data Percobaan'!T17</f>
        <v>1.6785714285714244</v>
      </c>
      <c r="H97" s="6">
        <v>56</v>
      </c>
      <c r="I97" s="1"/>
      <c r="J97" s="1"/>
      <c r="K97" s="1"/>
      <c r="L97" s="1"/>
    </row>
    <row r="98" spans="1:12" x14ac:dyDescent="0.3">
      <c r="A98">
        <v>8.5</v>
      </c>
      <c r="C98" t="s">
        <v>10</v>
      </c>
      <c r="D98" s="6">
        <v>54.47</v>
      </c>
      <c r="E98" s="5">
        <v>29</v>
      </c>
      <c r="F98" s="1">
        <f>'Data Percobaan'!T18</f>
        <v>0.96363636363636562</v>
      </c>
      <c r="H98" s="6">
        <v>55</v>
      </c>
      <c r="I98" s="1"/>
      <c r="J98" s="1"/>
      <c r="K98" s="1"/>
      <c r="L98" s="1"/>
    </row>
    <row r="99" spans="1:12" x14ac:dyDescent="0.3">
      <c r="A99">
        <v>9</v>
      </c>
      <c r="C99" t="s">
        <v>10</v>
      </c>
      <c r="D99" s="6">
        <v>54.07</v>
      </c>
      <c r="E99" s="5">
        <v>29</v>
      </c>
      <c r="F99" s="1">
        <f>'Data Percobaan'!T19</f>
        <v>1.6909090909090905</v>
      </c>
      <c r="H99" s="6">
        <v>55</v>
      </c>
      <c r="I99" s="1"/>
      <c r="J99" s="1"/>
      <c r="K99" s="1"/>
      <c r="L99" s="1"/>
    </row>
    <row r="100" spans="1:12" x14ac:dyDescent="0.3">
      <c r="A100">
        <v>9.5</v>
      </c>
      <c r="C100" t="s">
        <v>10</v>
      </c>
      <c r="D100" s="6">
        <v>53.87</v>
      </c>
      <c r="E100" s="5">
        <v>29</v>
      </c>
      <c r="F100" s="1">
        <f>'Data Percobaan'!T20</f>
        <v>0.24074074074074547</v>
      </c>
      <c r="H100" s="6">
        <v>54</v>
      </c>
      <c r="I100" s="1"/>
      <c r="J100" s="1"/>
      <c r="K100" s="1"/>
      <c r="L100" s="1"/>
    </row>
    <row r="101" spans="1:12" x14ac:dyDescent="0.3">
      <c r="A101">
        <v>10</v>
      </c>
      <c r="C101" t="s">
        <v>10</v>
      </c>
      <c r="D101" s="6">
        <v>53.58</v>
      </c>
      <c r="E101" s="5">
        <v>29</v>
      </c>
      <c r="F101" s="1">
        <f>'Data Percobaan'!T21</f>
        <v>0.77777777777778101</v>
      </c>
      <c r="H101" s="6">
        <v>54</v>
      </c>
      <c r="I101" s="1"/>
      <c r="J101" s="1"/>
      <c r="K101" s="1"/>
      <c r="L101" s="1"/>
    </row>
    <row r="102" spans="1:12" x14ac:dyDescent="0.3">
      <c r="A102">
        <v>0.5</v>
      </c>
      <c r="B102">
        <v>1</v>
      </c>
      <c r="C102" t="s">
        <v>11</v>
      </c>
      <c r="D102" s="6">
        <v>0.01</v>
      </c>
      <c r="E102" s="5">
        <v>0.01</v>
      </c>
      <c r="F102" s="1">
        <f>'Data Percobaan'!U2</f>
        <v>0</v>
      </c>
      <c r="G102">
        <f>'Data Percobaan'!AA2</f>
        <v>1.45</v>
      </c>
      <c r="H102" s="6">
        <v>0.01</v>
      </c>
      <c r="I102" s="1">
        <f>100-AVERAGE(F102:F121)</f>
        <v>92.188545841861099</v>
      </c>
      <c r="J102" s="1">
        <f>100-((STDEV(G102:G111)/AVERAGE(G102:G111)*100))</f>
        <v>93.782760969570049</v>
      </c>
      <c r="K102" s="1">
        <f>AVERAGE(F102:F121)</f>
        <v>7.8114541581388988</v>
      </c>
      <c r="L102" s="1">
        <f>((STDEV(G102:G111)/AVERAGE(G102:G111)*100))</f>
        <v>6.2172390304299547</v>
      </c>
    </row>
    <row r="103" spans="1:12" x14ac:dyDescent="0.3">
      <c r="A103">
        <v>1</v>
      </c>
      <c r="B103">
        <v>2</v>
      </c>
      <c r="C103" t="s">
        <v>11</v>
      </c>
      <c r="D103" s="6">
        <v>0.01</v>
      </c>
      <c r="E103" s="5">
        <v>0.17</v>
      </c>
      <c r="F103" s="1">
        <f>'Data Percobaan'!U3</f>
        <v>0</v>
      </c>
      <c r="G103">
        <f>'Data Percobaan'!AA3</f>
        <v>1.38</v>
      </c>
      <c r="H103" s="6">
        <v>0.01</v>
      </c>
      <c r="I103" s="1"/>
      <c r="J103" s="1"/>
      <c r="K103" s="1"/>
      <c r="L103" s="1"/>
    </row>
    <row r="104" spans="1:12" x14ac:dyDescent="0.3">
      <c r="A104">
        <v>1.5</v>
      </c>
      <c r="B104">
        <v>3</v>
      </c>
      <c r="C104" t="s">
        <v>11</v>
      </c>
      <c r="D104" s="6">
        <v>0.01</v>
      </c>
      <c r="E104" s="5">
        <v>1.03</v>
      </c>
      <c r="F104" s="1">
        <f>'Data Percobaan'!U4</f>
        <v>0</v>
      </c>
      <c r="G104">
        <f>'Data Percobaan'!AA4</f>
        <v>1.42</v>
      </c>
      <c r="H104" s="6">
        <v>0.01</v>
      </c>
      <c r="I104" s="1"/>
      <c r="J104" s="1"/>
      <c r="K104" s="1"/>
      <c r="L104" s="1"/>
    </row>
    <row r="105" spans="1:12" x14ac:dyDescent="0.3">
      <c r="A105">
        <v>2</v>
      </c>
      <c r="B105">
        <v>4</v>
      </c>
      <c r="C105" t="s">
        <v>11</v>
      </c>
      <c r="D105" s="6">
        <v>0.2</v>
      </c>
      <c r="E105" s="5">
        <v>1.35</v>
      </c>
      <c r="F105" s="1">
        <f>'Data Percobaan'!U5</f>
        <v>5.2631578947368469</v>
      </c>
      <c r="G105">
        <f>'Data Percobaan'!AA5</f>
        <v>1.3</v>
      </c>
      <c r="H105" s="6">
        <v>0.19</v>
      </c>
      <c r="I105" s="1"/>
      <c r="J105" s="1"/>
      <c r="K105" s="1"/>
      <c r="L105" s="1"/>
    </row>
    <row r="106" spans="1:12" x14ac:dyDescent="0.3">
      <c r="A106">
        <v>2.5</v>
      </c>
      <c r="B106">
        <v>5</v>
      </c>
      <c r="C106" t="s">
        <v>11</v>
      </c>
      <c r="D106" s="6">
        <v>0.25</v>
      </c>
      <c r="E106" s="5">
        <v>1.5</v>
      </c>
      <c r="F106" s="1">
        <f>'Data Percobaan'!U6</f>
        <v>8.6956521739130395</v>
      </c>
      <c r="G106">
        <f>'Data Percobaan'!AA6</f>
        <v>1.26</v>
      </c>
      <c r="H106" s="6">
        <v>0.23</v>
      </c>
      <c r="I106" s="1"/>
      <c r="J106" s="1"/>
      <c r="K106" s="1"/>
      <c r="L106" s="1"/>
    </row>
    <row r="107" spans="1:12" x14ac:dyDescent="0.3">
      <c r="A107">
        <v>3</v>
      </c>
      <c r="B107">
        <v>6</v>
      </c>
      <c r="C107" t="s">
        <v>11</v>
      </c>
      <c r="D107" s="6">
        <v>0.25</v>
      </c>
      <c r="E107" s="5">
        <v>1.43</v>
      </c>
      <c r="F107" s="1">
        <f>'Data Percobaan'!U7</f>
        <v>16.666666666666664</v>
      </c>
      <c r="G107">
        <f>'Data Percobaan'!AA7</f>
        <v>1.48</v>
      </c>
      <c r="H107" s="6">
        <v>0.3</v>
      </c>
      <c r="I107" s="1"/>
      <c r="J107" s="1"/>
      <c r="K107" s="1"/>
      <c r="L107" s="1"/>
    </row>
    <row r="108" spans="1:12" x14ac:dyDescent="0.3">
      <c r="A108">
        <v>3.5</v>
      </c>
      <c r="B108">
        <v>7</v>
      </c>
      <c r="C108" t="s">
        <v>11</v>
      </c>
      <c r="D108" s="6">
        <v>0.6</v>
      </c>
      <c r="E108" s="5">
        <v>1.41</v>
      </c>
      <c r="F108" s="1">
        <f>'Data Percobaan'!U8</f>
        <v>19.999999999999996</v>
      </c>
      <c r="G108">
        <f>'Data Percobaan'!AA8</f>
        <v>1.28</v>
      </c>
      <c r="H108" s="6">
        <v>0.5</v>
      </c>
      <c r="I108" s="1"/>
      <c r="J108" s="1"/>
      <c r="K108" s="1"/>
      <c r="L108" s="1"/>
    </row>
    <row r="109" spans="1:12" x14ac:dyDescent="0.3">
      <c r="A109">
        <v>4</v>
      </c>
      <c r="B109">
        <v>8</v>
      </c>
      <c r="C109" t="s">
        <v>11</v>
      </c>
      <c r="D109" s="6">
        <v>0.7</v>
      </c>
      <c r="E109" s="5">
        <v>1.5</v>
      </c>
      <c r="F109" s="1">
        <f>'Data Percobaan'!U9</f>
        <v>1.4084507042253533</v>
      </c>
      <c r="G109">
        <f>'Data Percobaan'!AA9</f>
        <v>1.34</v>
      </c>
      <c r="H109" s="6">
        <v>0.71</v>
      </c>
      <c r="I109" s="1"/>
      <c r="J109" s="1"/>
      <c r="K109" s="1"/>
      <c r="L109" s="1"/>
    </row>
    <row r="110" spans="1:12" x14ac:dyDescent="0.3">
      <c r="A110">
        <v>4.5</v>
      </c>
      <c r="B110">
        <v>9</v>
      </c>
      <c r="C110" t="s">
        <v>11</v>
      </c>
      <c r="D110" s="6">
        <v>0.55000000000000004</v>
      </c>
      <c r="E110" s="5">
        <v>1.39</v>
      </c>
      <c r="F110" s="1">
        <f>'Data Percobaan'!U10</f>
        <v>15.38461538461538</v>
      </c>
      <c r="G110">
        <f>'Data Percobaan'!AA10</f>
        <v>1.25</v>
      </c>
      <c r="H110" s="6">
        <v>0.65</v>
      </c>
      <c r="I110" s="1"/>
      <c r="J110" s="1"/>
      <c r="K110" s="1"/>
      <c r="L110" s="1"/>
    </row>
    <row r="111" spans="1:12" x14ac:dyDescent="0.3">
      <c r="A111">
        <v>5</v>
      </c>
      <c r="B111">
        <v>10</v>
      </c>
      <c r="C111" t="s">
        <v>11</v>
      </c>
      <c r="D111" s="6">
        <v>0.5</v>
      </c>
      <c r="E111" s="5">
        <v>1.41</v>
      </c>
      <c r="F111" s="1">
        <f>'Data Percobaan'!U11</f>
        <v>13.793103448275856</v>
      </c>
      <c r="G111">
        <f>'Data Percobaan'!AA11</f>
        <v>1.28</v>
      </c>
      <c r="H111" s="6">
        <v>0.57999999999999996</v>
      </c>
      <c r="I111" s="1"/>
      <c r="J111" s="1"/>
      <c r="K111" s="1"/>
      <c r="L111" s="1"/>
    </row>
    <row r="112" spans="1:12" x14ac:dyDescent="0.3">
      <c r="A112">
        <v>5.5</v>
      </c>
      <c r="C112" t="s">
        <v>11</v>
      </c>
      <c r="D112" s="6">
        <v>0.6</v>
      </c>
      <c r="E112" s="5">
        <v>1.5</v>
      </c>
      <c r="F112" s="1">
        <f>'Data Percobaan'!U12</f>
        <v>14.285714285714283</v>
      </c>
      <c r="H112" s="6">
        <v>0.7</v>
      </c>
      <c r="I112" s="1"/>
      <c r="J112" s="1"/>
      <c r="K112" s="1"/>
      <c r="L112" s="1"/>
    </row>
    <row r="113" spans="1:12" x14ac:dyDescent="0.3">
      <c r="A113">
        <v>6</v>
      </c>
      <c r="C113" t="s">
        <v>11</v>
      </c>
      <c r="D113" s="6">
        <v>0.75</v>
      </c>
      <c r="E113" s="5">
        <v>1.43</v>
      </c>
      <c r="F113" s="1">
        <f>'Data Percobaan'!U13</f>
        <v>8.5365853658536537</v>
      </c>
      <c r="H113" s="6">
        <v>0.82</v>
      </c>
      <c r="I113" s="1"/>
      <c r="J113" s="1"/>
      <c r="K113" s="1"/>
      <c r="L113" s="1"/>
    </row>
    <row r="114" spans="1:12" x14ac:dyDescent="0.3">
      <c r="A114">
        <v>6.5</v>
      </c>
      <c r="C114" t="s">
        <v>11</v>
      </c>
      <c r="D114" s="6">
        <v>0.95</v>
      </c>
      <c r="E114" s="5">
        <v>1.5</v>
      </c>
      <c r="F114" s="1">
        <f>'Data Percobaan'!U14</f>
        <v>5.0000000000000044</v>
      </c>
      <c r="H114" s="6">
        <v>1</v>
      </c>
      <c r="I114" s="1"/>
      <c r="J114" s="1"/>
      <c r="K114" s="1"/>
      <c r="L114" s="1"/>
    </row>
    <row r="115" spans="1:12" x14ac:dyDescent="0.3">
      <c r="A115">
        <v>7</v>
      </c>
      <c r="C115" t="s">
        <v>11</v>
      </c>
      <c r="D115" s="6">
        <v>0.9</v>
      </c>
      <c r="E115" s="5">
        <v>1.38</v>
      </c>
      <c r="F115" s="1">
        <f>'Data Percobaan'!U15</f>
        <v>8.4337349397590433</v>
      </c>
      <c r="H115" s="6">
        <v>0.83</v>
      </c>
      <c r="I115" s="1"/>
      <c r="J115" s="1"/>
      <c r="K115" s="1"/>
      <c r="L115" s="1"/>
    </row>
    <row r="116" spans="1:12" x14ac:dyDescent="0.3">
      <c r="A116">
        <v>7.5</v>
      </c>
      <c r="C116" t="s">
        <v>11</v>
      </c>
      <c r="D116" s="6">
        <v>0.8</v>
      </c>
      <c r="E116" s="5">
        <v>1.37</v>
      </c>
      <c r="F116" s="1">
        <f>'Data Percobaan'!U16</f>
        <v>3.8961038961038996</v>
      </c>
      <c r="H116" s="6">
        <v>0.77</v>
      </c>
      <c r="I116" s="1"/>
      <c r="J116" s="1"/>
      <c r="K116" s="1"/>
      <c r="L116" s="1"/>
    </row>
    <row r="117" spans="1:12" x14ac:dyDescent="0.3">
      <c r="A117">
        <v>8</v>
      </c>
      <c r="C117" t="s">
        <v>11</v>
      </c>
      <c r="D117" s="6">
        <v>0.75</v>
      </c>
      <c r="E117" s="5">
        <v>1.36</v>
      </c>
      <c r="F117" s="1">
        <f>'Data Percobaan'!U17</f>
        <v>9.6385542168674654</v>
      </c>
      <c r="H117" s="6">
        <v>0.83</v>
      </c>
      <c r="I117" s="1"/>
      <c r="J117" s="1"/>
      <c r="K117" s="1"/>
      <c r="L117" s="1"/>
    </row>
    <row r="118" spans="1:12" x14ac:dyDescent="0.3">
      <c r="A118">
        <v>8.5</v>
      </c>
      <c r="C118" t="s">
        <v>11</v>
      </c>
      <c r="D118" s="6">
        <v>0.98</v>
      </c>
      <c r="E118" s="5">
        <v>1.46</v>
      </c>
      <c r="F118" s="1">
        <f>'Data Percobaan'!U18</f>
        <v>2.0000000000000018</v>
      </c>
      <c r="H118" s="6">
        <v>1</v>
      </c>
      <c r="I118" s="1"/>
      <c r="J118" s="1"/>
      <c r="K118" s="1"/>
      <c r="L118" s="1"/>
    </row>
    <row r="119" spans="1:12" x14ac:dyDescent="0.3">
      <c r="A119">
        <v>9</v>
      </c>
      <c r="C119" t="s">
        <v>11</v>
      </c>
      <c r="D119" s="6">
        <v>0.75</v>
      </c>
      <c r="E119" s="5">
        <v>1.5</v>
      </c>
      <c r="F119" s="1">
        <f>'Data Percobaan'!U19</f>
        <v>6.2500000000000053</v>
      </c>
      <c r="H119" s="6">
        <v>0.8</v>
      </c>
      <c r="I119" s="1"/>
      <c r="J119" s="1"/>
      <c r="K119" s="1"/>
      <c r="L119" s="1"/>
    </row>
    <row r="120" spans="1:12" x14ac:dyDescent="0.3">
      <c r="A120">
        <v>9.5</v>
      </c>
      <c r="C120" t="s">
        <v>11</v>
      </c>
      <c r="D120" s="6">
        <v>0.8</v>
      </c>
      <c r="E120" s="5">
        <v>1.48</v>
      </c>
      <c r="F120" s="1">
        <f>'Data Percobaan'!U20</f>
        <v>6.9767441860465045</v>
      </c>
      <c r="H120" s="6">
        <v>0.86</v>
      </c>
      <c r="I120" s="1"/>
      <c r="J120" s="1"/>
      <c r="K120" s="1"/>
      <c r="L120" s="1"/>
    </row>
    <row r="121" spans="1:12" x14ac:dyDescent="0.3">
      <c r="A121">
        <v>10</v>
      </c>
      <c r="C121" t="s">
        <v>11</v>
      </c>
      <c r="D121" s="6">
        <v>0.9</v>
      </c>
      <c r="E121" s="5">
        <v>1.48</v>
      </c>
      <c r="F121" s="1">
        <f>'Data Percobaan'!U21</f>
        <v>9.9999999999999982</v>
      </c>
      <c r="H121" s="6">
        <v>1</v>
      </c>
      <c r="I121" s="1"/>
      <c r="J121" s="1"/>
      <c r="K121" s="1"/>
      <c r="L121" s="1"/>
    </row>
  </sheetData>
  <conditionalFormatting sqref="A1:AB1">
    <cfRule type="notContainsBlanks" dxfId="0" priority="1">
      <formula>LEN(TRIM(A1))&gt;0</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Data Percobaan</vt:lpstr>
      <vt:lpstr>Data Hasil dengan Kipas</vt:lpstr>
      <vt:lpstr>Data Hasil Tanpa Kipas</vt:lpstr>
      <vt:lpstr>Perbandingan Data Hasil</vt:lpstr>
      <vt:lpstr>Data Akurasi</vt:lpstr>
      <vt:lpstr>Data Presisi</vt:lpstr>
      <vt:lpstr>Data Hasil Akurasi</vt:lpstr>
      <vt:lpstr>Dashboard</vt:lpstr>
      <vt:lpstr>Dataset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Lenovo</cp:lastModifiedBy>
  <dcterms:created xsi:type="dcterms:W3CDTF">2022-03-07T04:20:32Z</dcterms:created>
  <dcterms:modified xsi:type="dcterms:W3CDTF">2022-04-27T06:19:12Z</dcterms:modified>
</cp:coreProperties>
</file>